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2\"/>
    </mc:Choice>
  </mc:AlternateContent>
  <xr:revisionPtr revIDLastSave="0" documentId="13_ncr:1_{439F4F27-42C5-4508-BE86-EBBF54F5369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" l="1"/>
  <c r="G8" i="8"/>
  <c r="H8" i="8"/>
  <c r="I8" i="8"/>
  <c r="J8" i="8"/>
  <c r="N5" i="8" l="1"/>
  <c r="P5" i="8" s="1"/>
  <c r="N6" i="8"/>
  <c r="P6" i="8" s="1"/>
  <c r="N7" i="8"/>
  <c r="P7" i="8" s="1"/>
  <c r="N8" i="8"/>
  <c r="P8" i="8" s="1"/>
  <c r="N9" i="8"/>
  <c r="P9" i="8" s="1"/>
  <c r="N10" i="8"/>
  <c r="P10" i="8" s="1"/>
  <c r="N11" i="8"/>
  <c r="P11" i="8" s="1"/>
  <c r="N12" i="8"/>
  <c r="P12" i="8" s="1"/>
  <c r="N13" i="8"/>
  <c r="P13" i="8" s="1"/>
  <c r="N15" i="8"/>
  <c r="P15" i="8" s="1"/>
  <c r="N16" i="8"/>
  <c r="P16" i="8" s="1"/>
  <c r="N17" i="8"/>
  <c r="P17" i="8" s="1"/>
  <c r="N18" i="8"/>
  <c r="P18" i="8" s="1"/>
  <c r="N19" i="8"/>
  <c r="P19" i="8" s="1"/>
  <c r="N20" i="8"/>
  <c r="P20" i="8" s="1"/>
  <c r="N21" i="8"/>
  <c r="P21" i="8" s="1"/>
  <c r="N22" i="8"/>
  <c r="P22" i="8" s="1"/>
  <c r="N23" i="8"/>
  <c r="P23" i="8" s="1"/>
  <c r="N24" i="8"/>
  <c r="P24" i="8" s="1"/>
  <c r="N4" i="8"/>
  <c r="P4" i="8" s="1"/>
  <c r="C22" i="8"/>
  <c r="C18" i="8"/>
  <c r="C17" i="8"/>
  <c r="C21" i="8"/>
  <c r="C23" i="8"/>
  <c r="C20" i="8"/>
  <c r="C16" i="8"/>
  <c r="C15" i="8"/>
  <c r="C24" i="8"/>
  <c r="C19" i="8"/>
  <c r="I24" i="8"/>
  <c r="J24" i="8"/>
  <c r="J13" i="8"/>
  <c r="I13" i="8"/>
  <c r="H24" i="8"/>
  <c r="H13" i="8"/>
  <c r="G24" i="8"/>
  <c r="G13" i="8"/>
  <c r="F24" i="8"/>
  <c r="E24" i="8" s="1"/>
  <c r="F13" i="8"/>
  <c r="D24" i="8"/>
  <c r="B24" i="8" s="1"/>
  <c r="D13" i="8"/>
  <c r="B13" i="8" s="1"/>
  <c r="J22" i="8"/>
  <c r="J12" i="8"/>
  <c r="I22" i="8"/>
  <c r="I12" i="8"/>
  <c r="H22" i="8"/>
  <c r="H12" i="8"/>
  <c r="G22" i="8"/>
  <c r="G12" i="8"/>
  <c r="F22" i="8"/>
  <c r="F12" i="8"/>
  <c r="D22" i="8"/>
  <c r="D12" i="8"/>
  <c r="H15" i="8"/>
  <c r="H5" i="8"/>
  <c r="J15" i="8"/>
  <c r="J5" i="8"/>
  <c r="I15" i="8"/>
  <c r="K15" i="8" s="1"/>
  <c r="I5" i="8"/>
  <c r="K5" i="8" s="1"/>
  <c r="G15" i="8"/>
  <c r="G5" i="8"/>
  <c r="F15" i="8"/>
  <c r="F5" i="8"/>
  <c r="D15" i="8"/>
  <c r="D5" i="8"/>
  <c r="J16" i="8"/>
  <c r="J11" i="8"/>
  <c r="I16" i="8"/>
  <c r="I11" i="8"/>
  <c r="H16" i="8"/>
  <c r="H11" i="8"/>
  <c r="G16" i="8"/>
  <c r="G11" i="8"/>
  <c r="F16" i="8"/>
  <c r="F11" i="8"/>
  <c r="D16" i="8"/>
  <c r="D11" i="8"/>
  <c r="J20" i="8"/>
  <c r="K20" i="8" s="1"/>
  <c r="J9" i="8"/>
  <c r="I20" i="8"/>
  <c r="I9" i="8"/>
  <c r="H20" i="8"/>
  <c r="H9" i="8"/>
  <c r="G20" i="8"/>
  <c r="G9" i="8"/>
  <c r="F20" i="8"/>
  <c r="F9" i="8"/>
  <c r="D20" i="8"/>
  <c r="D9" i="8"/>
  <c r="J23" i="8"/>
  <c r="I23" i="8"/>
  <c r="H23" i="8"/>
  <c r="G23" i="8"/>
  <c r="F23" i="8"/>
  <c r="E23" i="8" s="1"/>
  <c r="B23" i="8" s="1"/>
  <c r="D23" i="8"/>
  <c r="D8" i="8"/>
  <c r="G21" i="8"/>
  <c r="G6" i="8"/>
  <c r="E6" i="8" s="1"/>
  <c r="J21" i="8"/>
  <c r="I21" i="8"/>
  <c r="H21" i="8"/>
  <c r="F21" i="8"/>
  <c r="D21" i="8"/>
  <c r="J6" i="8"/>
  <c r="I6" i="8"/>
  <c r="H6" i="8"/>
  <c r="F6" i="8"/>
  <c r="D6" i="8"/>
  <c r="J17" i="8"/>
  <c r="I17" i="8"/>
  <c r="H17" i="8"/>
  <c r="J7" i="8"/>
  <c r="I7" i="8"/>
  <c r="H7" i="8"/>
  <c r="G17" i="8"/>
  <c r="F17" i="8"/>
  <c r="D17" i="8"/>
  <c r="G7" i="8"/>
  <c r="F7" i="8"/>
  <c r="D7" i="8"/>
  <c r="J18" i="8"/>
  <c r="I18" i="8"/>
  <c r="K18" i="8" s="1"/>
  <c r="H18" i="8"/>
  <c r="F18" i="8"/>
  <c r="G18" i="8"/>
  <c r="D18" i="8"/>
  <c r="H10" i="8"/>
  <c r="J10" i="8"/>
  <c r="I10" i="8"/>
  <c r="G10" i="8"/>
  <c r="E10" i="8" s="1"/>
  <c r="F10" i="8"/>
  <c r="D10" i="8"/>
  <c r="J19" i="8"/>
  <c r="J4" i="8"/>
  <c r="I19" i="8"/>
  <c r="I4" i="8"/>
  <c r="H19" i="8"/>
  <c r="H4" i="8"/>
  <c r="G19" i="8"/>
  <c r="G4" i="8"/>
  <c r="F19" i="8"/>
  <c r="F4" i="8"/>
  <c r="D19" i="8"/>
  <c r="D4" i="8"/>
  <c r="M48" i="20"/>
  <c r="I48" i="20"/>
  <c r="M80" i="20"/>
  <c r="I80" i="20"/>
  <c r="M50" i="20"/>
  <c r="I50" i="20"/>
  <c r="M46" i="20"/>
  <c r="I46" i="20"/>
  <c r="M42" i="20"/>
  <c r="I42" i="20"/>
  <c r="M36" i="20"/>
  <c r="I36" i="20"/>
  <c r="M34" i="20"/>
  <c r="I34" i="20"/>
  <c r="M30" i="20"/>
  <c r="I30" i="20"/>
  <c r="M26" i="20"/>
  <c r="I26" i="20"/>
  <c r="M24" i="20"/>
  <c r="I24" i="20"/>
  <c r="M22" i="20"/>
  <c r="I22" i="20"/>
  <c r="M20" i="20"/>
  <c r="I20" i="20"/>
  <c r="M14" i="20"/>
  <c r="I14" i="20"/>
  <c r="F80" i="20"/>
  <c r="B80" i="20"/>
  <c r="F50" i="20"/>
  <c r="B50" i="20"/>
  <c r="F48" i="20"/>
  <c r="B48" i="20"/>
  <c r="F46" i="20"/>
  <c r="B46" i="20"/>
  <c r="F42" i="20"/>
  <c r="B42" i="20"/>
  <c r="F36" i="20"/>
  <c r="B36" i="20"/>
  <c r="F34" i="20"/>
  <c r="B34" i="20"/>
  <c r="F30" i="20"/>
  <c r="B30" i="20"/>
  <c r="F26" i="20"/>
  <c r="B26" i="20"/>
  <c r="F24" i="20"/>
  <c r="B24" i="20"/>
  <c r="F22" i="20"/>
  <c r="B22" i="20"/>
  <c r="F20" i="20"/>
  <c r="B20" i="20"/>
  <c r="F14" i="20"/>
  <c r="B14" i="20"/>
  <c r="M96" i="20"/>
  <c r="M94" i="20"/>
  <c r="M92" i="20"/>
  <c r="M90" i="20"/>
  <c r="M88" i="20"/>
  <c r="M86" i="20"/>
  <c r="M84" i="20"/>
  <c r="M82" i="20"/>
  <c r="M78" i="20"/>
  <c r="M76" i="20"/>
  <c r="M74" i="20"/>
  <c r="M72" i="20"/>
  <c r="M70" i="20"/>
  <c r="M68" i="20"/>
  <c r="M66" i="20"/>
  <c r="M64" i="20"/>
  <c r="M62" i="20"/>
  <c r="M60" i="20"/>
  <c r="M58" i="20"/>
  <c r="M56" i="20"/>
  <c r="M54" i="20"/>
  <c r="M52" i="20"/>
  <c r="M44" i="20"/>
  <c r="M40" i="20"/>
  <c r="M38" i="20"/>
  <c r="M32" i="20"/>
  <c r="M28" i="20"/>
  <c r="M18" i="20"/>
  <c r="M16" i="20"/>
  <c r="I96" i="20"/>
  <c r="I94" i="20"/>
  <c r="I92" i="20"/>
  <c r="I90" i="20"/>
  <c r="I88" i="20"/>
  <c r="I86" i="20"/>
  <c r="I84" i="20"/>
  <c r="I82" i="20"/>
  <c r="I78" i="20"/>
  <c r="I76" i="20"/>
  <c r="I74" i="20"/>
  <c r="I72" i="20"/>
  <c r="I70" i="20"/>
  <c r="I68" i="20"/>
  <c r="I66" i="20"/>
  <c r="I64" i="20"/>
  <c r="I62" i="20"/>
  <c r="I60" i="20"/>
  <c r="I58" i="20"/>
  <c r="I56" i="20"/>
  <c r="I54" i="20"/>
  <c r="I52" i="20"/>
  <c r="I44" i="20"/>
  <c r="I40" i="20"/>
  <c r="I38" i="20"/>
  <c r="I32" i="20"/>
  <c r="I28" i="20"/>
  <c r="I18" i="20"/>
  <c r="I16" i="20"/>
  <c r="I12" i="20"/>
  <c r="I10" i="20"/>
  <c r="M10" i="20"/>
  <c r="M8" i="20"/>
  <c r="F96" i="20"/>
  <c r="F94" i="20"/>
  <c r="F92" i="20"/>
  <c r="F90" i="20"/>
  <c r="F88" i="20"/>
  <c r="F86" i="20"/>
  <c r="F84" i="20"/>
  <c r="F82" i="20"/>
  <c r="F76" i="20"/>
  <c r="F78" i="20"/>
  <c r="F74" i="20"/>
  <c r="F72" i="20"/>
  <c r="F70" i="20"/>
  <c r="F68" i="20"/>
  <c r="F66" i="20"/>
  <c r="F64" i="20"/>
  <c r="F62" i="20"/>
  <c r="F60" i="20"/>
  <c r="F58" i="20"/>
  <c r="F56" i="20"/>
  <c r="F54" i="20"/>
  <c r="F52" i="20"/>
  <c r="F44" i="20"/>
  <c r="F32" i="20"/>
  <c r="F28" i="20"/>
  <c r="F18" i="20"/>
  <c r="F16" i="20"/>
  <c r="F10" i="20"/>
  <c r="F8" i="20"/>
  <c r="B96" i="20"/>
  <c r="B94" i="20"/>
  <c r="B92" i="20"/>
  <c r="B90" i="20"/>
  <c r="B88" i="20"/>
  <c r="B86" i="20"/>
  <c r="B84" i="20"/>
  <c r="B82" i="20"/>
  <c r="B78" i="20"/>
  <c r="B76" i="20"/>
  <c r="B74" i="20"/>
  <c r="B72" i="20"/>
  <c r="B70" i="20"/>
  <c r="B68" i="20"/>
  <c r="B66" i="20"/>
  <c r="B64" i="20"/>
  <c r="B62" i="20"/>
  <c r="B60" i="20"/>
  <c r="B58" i="20"/>
  <c r="B56" i="20"/>
  <c r="B54" i="20"/>
  <c r="B52" i="20"/>
  <c r="B44" i="20"/>
  <c r="B40" i="20"/>
  <c r="B38" i="20"/>
  <c r="B32" i="20"/>
  <c r="B28" i="20"/>
  <c r="B18" i="20"/>
  <c r="B16" i="20"/>
  <c r="B12" i="20"/>
  <c r="B10" i="20"/>
  <c r="M12" i="20"/>
  <c r="I8" i="20"/>
  <c r="C5" i="8"/>
  <c r="C12" i="8"/>
  <c r="C13" i="8"/>
  <c r="C11" i="8"/>
  <c r="C9" i="8"/>
  <c r="C8" i="8"/>
  <c r="C6" i="8"/>
  <c r="C7" i="8"/>
  <c r="C4" i="8"/>
  <c r="C10" i="8"/>
  <c r="F12" i="20"/>
  <c r="F38" i="20"/>
  <c r="F40" i="20"/>
  <c r="B8" i="20"/>
  <c r="K13" i="8"/>
  <c r="E13" i="8" l="1"/>
  <c r="K24" i="8"/>
  <c r="E19" i="8"/>
  <c r="B19" i="8" s="1"/>
  <c r="E8" i="8"/>
  <c r="B8" i="8" s="1"/>
  <c r="E5" i="8"/>
  <c r="B5" i="8" s="1"/>
  <c r="E11" i="8"/>
  <c r="B11" i="8" s="1"/>
  <c r="K7" i="8"/>
  <c r="E9" i="8"/>
  <c r="B9" i="8" s="1"/>
  <c r="K9" i="8"/>
  <c r="K11" i="8"/>
  <c r="K8" i="8"/>
  <c r="K17" i="8"/>
  <c r="E21" i="8"/>
  <c r="B21" i="8" s="1"/>
  <c r="E7" i="8"/>
  <c r="B7" i="8" s="1"/>
  <c r="B10" i="8"/>
  <c r="B6" i="8"/>
  <c r="E20" i="8"/>
  <c r="B20" i="8" s="1"/>
  <c r="E4" i="8"/>
  <c r="B4" i="8" s="1"/>
  <c r="K12" i="8"/>
  <c r="K23" i="8"/>
  <c r="E18" i="8"/>
  <c r="B18" i="8" s="1"/>
  <c r="K22" i="8"/>
  <c r="K21" i="8"/>
  <c r="E16" i="8"/>
  <c r="B16" i="8" s="1"/>
  <c r="K16" i="8"/>
  <c r="E15" i="8"/>
  <c r="B15" i="8" s="1"/>
  <c r="E22" i="8"/>
  <c r="B22" i="8" s="1"/>
  <c r="K19" i="8"/>
  <c r="E17" i="8"/>
  <c r="B17" i="8" s="1"/>
  <c r="K10" i="8"/>
  <c r="K6" i="8"/>
  <c r="E12" i="8"/>
  <c r="B12" i="8" s="1"/>
  <c r="K4" i="8"/>
</calcChain>
</file>

<file path=xl/sharedStrings.xml><?xml version="1.0" encoding="utf-8"?>
<sst xmlns="http://schemas.openxmlformats.org/spreadsheetml/2006/main" count="309" uniqueCount="134">
  <si>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</si>
  <si>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</si>
  <si>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</si>
  <si>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</si>
  <si>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</si>
  <si>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</si>
  <si>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</si>
  <si>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</si>
  <si>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</si>
  <si>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</si>
  <si>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</si>
  <si>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</si>
  <si>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</si>
  <si>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</si>
  <si>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</si>
  <si>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</si>
  <si>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</si>
  <si>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</si>
  <si>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</si>
  <si>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</si>
  <si>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</si>
  <si>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</si>
  <si>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</si>
  <si>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</si>
  <si>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Grupo A</t>
  </si>
  <si>
    <t>Grupo B</t>
  </si>
  <si>
    <t>1 / 2</t>
  </si>
  <si>
    <t>1 / 1</t>
  </si>
  <si>
    <t>1 / 3</t>
  </si>
  <si>
    <t>1 / 4</t>
  </si>
  <si>
    <t>1 / 5</t>
  </si>
  <si>
    <t>1 / 6</t>
  </si>
  <si>
    <t>2 / 1</t>
  </si>
  <si>
    <t>2 / 2</t>
  </si>
  <si>
    <t>2 / 3</t>
  </si>
  <si>
    <t>2 / 4</t>
  </si>
  <si>
    <t>2 / 5</t>
  </si>
  <si>
    <t>2 / 6</t>
  </si>
  <si>
    <t>3 / 1</t>
  </si>
  <si>
    <t>3 / 2</t>
  </si>
  <si>
    <t>3 / 3</t>
  </si>
  <si>
    <t>4 / 1</t>
  </si>
  <si>
    <t>4 / 2</t>
  </si>
  <si>
    <t>4 / 3</t>
  </si>
  <si>
    <t>5 / 1</t>
  </si>
  <si>
    <t>5 / 2</t>
  </si>
  <si>
    <t>5 / 3</t>
  </si>
  <si>
    <t>6 / 1</t>
  </si>
  <si>
    <t>6 / 2</t>
  </si>
  <si>
    <t>6 / 3</t>
  </si>
  <si>
    <t>7 / 1</t>
  </si>
  <si>
    <t>7 / 2</t>
  </si>
  <si>
    <t>7 / 3</t>
  </si>
  <si>
    <t>8 / 2</t>
  </si>
  <si>
    <t>8 / 3</t>
  </si>
  <si>
    <t>9 / 1</t>
  </si>
  <si>
    <t>9 / 2</t>
  </si>
  <si>
    <t>9 / 3</t>
  </si>
  <si>
    <t>10 / 1</t>
  </si>
  <si>
    <t>10 / 2</t>
  </si>
  <si>
    <t>10 / 3</t>
  </si>
  <si>
    <t>11 / 1</t>
  </si>
  <si>
    <t>11 / 2</t>
  </si>
  <si>
    <t>11 / 3</t>
  </si>
  <si>
    <t>3 / 4</t>
  </si>
  <si>
    <t>3 / 5</t>
  </si>
  <si>
    <t>3 / 6</t>
  </si>
  <si>
    <t>4 / 4</t>
  </si>
  <si>
    <t>4 / 5</t>
  </si>
  <si>
    <t>5 / 4</t>
  </si>
  <si>
    <t>5 / 5</t>
  </si>
  <si>
    <t>5 / 6</t>
  </si>
  <si>
    <t>6 / 4</t>
  </si>
  <si>
    <t>6 / 5</t>
  </si>
  <si>
    <t>6 / 6</t>
  </si>
  <si>
    <t>7 / 4</t>
  </si>
  <si>
    <t>7 / 5</t>
  </si>
  <si>
    <t>7 / 6</t>
  </si>
  <si>
    <t>8 / 1</t>
  </si>
  <si>
    <t>8 / 4</t>
  </si>
  <si>
    <t>8 / 5</t>
  </si>
  <si>
    <t>8 / 6</t>
  </si>
  <si>
    <t>9 / 4</t>
  </si>
  <si>
    <t>9 / 5</t>
  </si>
  <si>
    <t>9 / 6</t>
  </si>
  <si>
    <t>10 / 4</t>
  </si>
  <si>
    <t>10 / 5</t>
  </si>
  <si>
    <t>10 / 6</t>
  </si>
  <si>
    <t>11 / 4</t>
  </si>
  <si>
    <t>RODADA</t>
  </si>
  <si>
    <t>CLASS</t>
  </si>
  <si>
    <t>2ª FASE</t>
  </si>
  <si>
    <t>TOTAL</t>
  </si>
  <si>
    <t>11 / 5</t>
  </si>
  <si>
    <t>11 / 6</t>
  </si>
  <si>
    <t>12 / 1</t>
  </si>
  <si>
    <t>12 / 6</t>
  </si>
  <si>
    <t>12 / 3</t>
  </si>
  <si>
    <t>12 / 5</t>
  </si>
  <si>
    <t>12 / 4</t>
  </si>
  <si>
    <t>12 / 2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</si>
  <si>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</si>
  <si>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</si>
  <si>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</si>
  <si>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</si>
  <si>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</si>
  <si>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</si>
  <si>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</si>
  <si>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</si>
  <si>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</si>
  <si>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</si>
  <si>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</si>
  <si>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</si>
  <si>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</si>
  <si>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</si>
  <si>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</si>
  <si>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</si>
  <si>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BAY</t>
  </si>
  <si>
    <t>SPO</t>
  </si>
  <si>
    <t>AMA</t>
  </si>
  <si>
    <t>ROM</t>
  </si>
  <si>
    <t>AME</t>
  </si>
  <si>
    <t>CHE</t>
  </si>
  <si>
    <t>IMI</t>
  </si>
  <si>
    <t>PAR</t>
  </si>
  <si>
    <t>SCR</t>
  </si>
  <si>
    <t>VEL</t>
  </si>
  <si>
    <t>AND</t>
  </si>
  <si>
    <t>GRE</t>
  </si>
  <si>
    <t>SJO</t>
  </si>
  <si>
    <t>ARCB - Fevereiro 2022</t>
  </si>
  <si>
    <t>MIL</t>
  </si>
  <si>
    <t>FLU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</si>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</sst>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6"/>
      <name val="Arial"/>
      <family val="2"/>
    </font>
    <font>
      <b/>
      <sz val="18"/>
      <color indexed="8"/>
      <name val="Arial"/>
      <family val="2"/>
    </font>
    <font>
      <b/>
      <sz val="18"/>
      <color indexed="18"/>
      <name val="Arial"/>
      <family val="2"/>
    </font>
    <font>
      <b/>
      <sz val="18"/>
      <color indexed="60"/>
      <name val="Arial"/>
      <family val="2"/>
    </font>
    <font>
      <b/>
      <sz val="18"/>
      <color indexed="9"/>
      <name val="Arial"/>
      <family val="2"/>
    </font>
    <font>
      <b/>
      <sz val="24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sz val="22"/>
      <name val="Arial"/>
      <family val="2"/>
    </font>
    <font>
      <b/>
      <sz val="22"/>
      <color indexed="1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Fill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21" fillId="6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2" fillId="7" borderId="7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center" vertical="center"/>
    </xf>
    <xf numFmtId="49" fontId="23" fillId="8" borderId="7" xfId="0" applyNumberFormat="1" applyFont="1" applyFill="1" applyBorder="1" applyAlignment="1">
      <alignment horizontal="center" vertical="center"/>
    </xf>
    <xf numFmtId="49" fontId="24" fillId="9" borderId="7" xfId="0" applyNumberFormat="1" applyFont="1" applyFill="1" applyBorder="1" applyAlignment="1">
      <alignment horizontal="center" vertical="center"/>
    </xf>
    <xf numFmtId="49" fontId="25" fillId="10" borderId="7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49" fontId="25" fillId="12" borderId="7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5" fillId="13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18" fillId="0" borderId="0" xfId="0" applyNumberFormat="1" applyFont="1" applyFill="1" applyAlignment="1">
      <alignment horizontal="center" vertical="center"/>
    </xf>
    <xf numFmtId="10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18" fillId="14" borderId="11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164" fontId="4" fillId="14" borderId="12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0" fontId="27" fillId="0" borderId="0" xfId="0" applyFont="1"/>
    <xf numFmtId="0" fontId="29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0" fillId="0" borderId="14" xfId="0" applyBorder="1"/>
    <xf numFmtId="0" fontId="14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2" fillId="0" borderId="16" xfId="0" applyFont="1" applyBorder="1"/>
    <xf numFmtId="0" fontId="0" fillId="0" borderId="0" xfId="0" applyBorder="1"/>
    <xf numFmtId="0" fontId="32" fillId="0" borderId="17" xfId="0" applyFont="1" applyBorder="1"/>
    <xf numFmtId="0" fontId="2" fillId="0" borderId="0" xfId="0" applyFont="1"/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7" fillId="16" borderId="20" xfId="0" applyFont="1" applyFill="1" applyBorder="1"/>
    <xf numFmtId="0" fontId="0" fillId="16" borderId="20" xfId="0" applyFill="1" applyBorder="1"/>
    <xf numFmtId="0" fontId="27" fillId="16" borderId="0" xfId="0" applyFont="1" applyFill="1"/>
    <xf numFmtId="0" fontId="0" fillId="16" borderId="0" xfId="0" applyFill="1"/>
    <xf numFmtId="0" fontId="27" fillId="16" borderId="0" xfId="0" applyFont="1" applyFill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8" fillId="0" borderId="0" xfId="0" applyFont="1"/>
    <xf numFmtId="0" fontId="31" fillId="0" borderId="2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2" fillId="0" borderId="16" xfId="0" applyFont="1" applyFill="1" applyBorder="1"/>
    <xf numFmtId="0" fontId="32" fillId="0" borderId="17" xfId="0" applyFont="1" applyFill="1" applyBorder="1"/>
    <xf numFmtId="10" fontId="4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10" fontId="4" fillId="17" borderId="30" xfId="0" applyNumberFormat="1" applyFont="1" applyFill="1" applyBorder="1" applyAlignment="1">
      <alignment horizontal="center" vertical="center"/>
    </xf>
    <xf numFmtId="0" fontId="4" fillId="17" borderId="31" xfId="0" applyFont="1" applyFill="1" applyBorder="1" applyAlignment="1">
      <alignment horizontal="center" vertical="center"/>
    </xf>
    <xf numFmtId="164" fontId="4" fillId="17" borderId="32" xfId="0" applyNumberFormat="1" applyFont="1" applyFill="1" applyBorder="1" applyAlignment="1">
      <alignment horizontal="center" vertical="center"/>
    </xf>
    <xf numFmtId="10" fontId="4" fillId="17" borderId="11" xfId="0" applyNumberFormat="1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164" fontId="4" fillId="17" borderId="12" xfId="0" applyNumberFormat="1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16" borderId="20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30" fillId="16" borderId="0" xfId="0" applyFont="1" applyFill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5" fillId="16" borderId="0" xfId="0" applyFont="1" applyFill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5" fillId="16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8" fillId="0" borderId="0" xfId="0" applyFont="1"/>
    <xf numFmtId="0" fontId="36" fillId="0" borderId="0" xfId="0" applyFont="1" applyAlignment="1">
      <alignment horizontal="center" vertical="center"/>
    </xf>
    <xf numFmtId="0" fontId="4" fillId="18" borderId="8" xfId="0" applyFont="1" applyFill="1" applyBorder="1" applyAlignment="1">
      <alignment horizontal="center" vertical="center"/>
    </xf>
    <xf numFmtId="0" fontId="17" fillId="18" borderId="4" xfId="0" applyFont="1" applyFill="1" applyBorder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8" borderId="6" xfId="0" applyFont="1" applyFill="1" applyBorder="1" applyAlignment="1">
      <alignment horizontal="center" vertical="center"/>
    </xf>
    <xf numFmtId="49" fontId="19" fillId="18" borderId="7" xfId="0" applyNumberFormat="1" applyFont="1" applyFill="1" applyBorder="1" applyAlignment="1">
      <alignment horizontal="center" vertical="center"/>
    </xf>
    <xf numFmtId="49" fontId="17" fillId="18" borderId="7" xfId="0" applyNumberFormat="1" applyFont="1" applyFill="1" applyBorder="1" applyAlignment="1">
      <alignment horizontal="center" vertical="center"/>
    </xf>
    <xf numFmtId="0" fontId="4" fillId="18" borderId="5" xfId="0" applyFont="1" applyFill="1" applyBorder="1" applyAlignment="1">
      <alignment horizontal="center" vertical="center"/>
    </xf>
    <xf numFmtId="1" fontId="19" fillId="17" borderId="0" xfId="0" applyNumberFormat="1" applyFont="1" applyFill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10" fontId="4" fillId="19" borderId="11" xfId="0" applyNumberFormat="1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164" fontId="4" fillId="19" borderId="12" xfId="0" applyNumberFormat="1" applyFont="1" applyFill="1" applyBorder="1" applyAlignment="1">
      <alignment horizontal="center" vertical="center"/>
    </xf>
    <xf numFmtId="1" fontId="19" fillId="19" borderId="0" xfId="0" applyNumberFormat="1" applyFont="1" applyFill="1" applyAlignment="1">
      <alignment horizontal="center" vertical="center"/>
    </xf>
    <xf numFmtId="0" fontId="19" fillId="19" borderId="0" xfId="0" applyFont="1" applyFill="1" applyAlignment="1">
      <alignment horizontal="center" vertical="center"/>
    </xf>
    <xf numFmtId="0" fontId="19" fillId="17" borderId="0" xfId="0" applyNumberFormat="1" applyFont="1" applyFill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29" fillId="0" borderId="42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26" fillId="0" borderId="1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4" fontId="16" fillId="0" borderId="13" xfId="0" applyNumberFormat="1" applyFont="1" applyBorder="1" applyAlignment="1">
      <alignment horizontal="center" vertical="center"/>
    </xf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"/>
  <sheetViews>
    <sheetView tabSelected="1" zoomScale="80" zoomScaleNormal="80" workbookViewId="0">
      <selection activeCell="I14" sqref="I14"/>
    </sheetView>
  </sheetViews>
  <sheetFormatPr defaultRowHeight="18" x14ac:dyDescent="0.25"/>
  <cols>
    <col min="1" max="1" width="11.7109375" style="4" bestFit="1" customWidth="1"/>
    <col min="2" max="2" width="12.7109375" style="2" customWidth="1"/>
    <col min="3" max="3" width="3.85546875" style="6" customWidth="1"/>
    <col min="4" max="4" width="3.140625" style="4" customWidth="1"/>
    <col min="5" max="5" width="3.85546875" style="6" customWidth="1"/>
    <col min="6" max="6" width="12.7109375" style="2" customWidth="1"/>
    <col min="7" max="7" width="14.42578125" style="16" bestFit="1" customWidth="1"/>
    <col min="8" max="8" width="2.7109375" style="5" customWidth="1"/>
    <col min="9" max="9" width="12.7109375" style="2" customWidth="1"/>
    <col min="10" max="10" width="3.85546875" style="6" customWidth="1"/>
    <col min="11" max="11" width="3.140625" style="4" customWidth="1"/>
    <col min="12" max="12" width="3.85546875" style="6" customWidth="1"/>
    <col min="13" max="13" width="12.7109375" style="2" customWidth="1"/>
    <col min="14" max="14" width="14.42578125" style="16" bestFit="1" customWidth="1"/>
    <col min="15" max="15" width="9.140625" style="15"/>
    <col min="16" max="16" width="9.140625" style="9"/>
  </cols>
  <sheetData>
    <row r="1" spans="1:21" ht="12.95" customHeight="1" x14ac:dyDescent="0.2">
      <c r="A1" s="172" t="s">
        <v>130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4"/>
      <c r="O1" s="224"/>
      <c r="P1" s="224"/>
      <c r="Q1" s="19"/>
      <c r="R1" s="19"/>
      <c r="S1" s="19"/>
      <c r="T1" s="19"/>
      <c r="U1" s="19"/>
    </row>
    <row r="2" spans="1:21" ht="13.7" customHeight="1" thickBot="1" x14ac:dyDescent="0.25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7"/>
      <c r="O2" s="224"/>
      <c r="P2" s="224"/>
      <c r="Q2" s="19"/>
      <c r="R2" s="19"/>
      <c r="S2" s="19"/>
      <c r="T2" s="19"/>
      <c r="U2" s="19"/>
    </row>
    <row r="3" spans="1:21" ht="16.5" customHeight="1" x14ac:dyDescent="0.25">
      <c r="A3" s="180" t="s">
        <v>15</v>
      </c>
      <c r="B3" s="178" t="s">
        <v>1</v>
      </c>
      <c r="C3" s="178"/>
      <c r="E3" s="182">
        <v>44611</v>
      </c>
      <c r="F3" s="183"/>
      <c r="G3" s="184"/>
      <c r="I3" s="20"/>
      <c r="J3" s="20"/>
      <c r="K3" s="20"/>
      <c r="L3" s="20"/>
      <c r="M3" s="20"/>
      <c r="N3" s="20"/>
    </row>
    <row r="4" spans="1:21" ht="15" customHeight="1" thickBot="1" x14ac:dyDescent="0.3">
      <c r="A4" s="181"/>
      <c r="B4" s="179"/>
      <c r="C4" s="179"/>
      <c r="D4" s="3"/>
      <c r="E4" s="185"/>
      <c r="F4" s="186"/>
      <c r="G4" s="187"/>
      <c r="I4" s="20"/>
      <c r="J4" s="20"/>
      <c r="K4" s="20"/>
      <c r="L4" s="20"/>
      <c r="M4" s="20"/>
      <c r="N4" s="20"/>
    </row>
    <row r="5" spans="1:21" ht="18.75" thickBot="1" x14ac:dyDescent="0.3"/>
    <row r="6" spans="1:21" ht="24" thickBot="1" x14ac:dyDescent="0.3">
      <c r="B6" s="169" t="s">
        <v>24</v>
      </c>
      <c r="C6" s="170"/>
      <c r="D6" s="170"/>
      <c r="E6" s="170"/>
      <c r="F6" s="171"/>
      <c r="G6" s="17" t="s">
        <v>89</v>
      </c>
      <c r="H6" s="48"/>
      <c r="I6" s="169" t="s">
        <v>25</v>
      </c>
      <c r="J6" s="170"/>
      <c r="K6" s="170"/>
      <c r="L6" s="170"/>
      <c r="M6" s="171"/>
      <c r="N6" s="17" t="s">
        <v>89</v>
      </c>
    </row>
    <row r="7" spans="1:21" ht="14.25" customHeight="1" thickBot="1" x14ac:dyDescent="0.3">
      <c r="B7" s="8"/>
      <c r="F7" s="8"/>
      <c r="G7" s="18"/>
      <c r="I7" s="8"/>
      <c r="M7" s="8"/>
    </row>
    <row r="8" spans="1:21" ht="18" customHeight="1" thickBot="1" x14ac:dyDescent="0.3">
      <c r="A8" s="21">
        <v>1</v>
      </c>
      <c r="B8" s="22" t="str">
        <f>Times!A1</f>
        <v>BAY</v>
      </c>
      <c r="C8" s="23">
        <v>2</v>
      </c>
      <c r="D8" s="24" t="s">
        <v>0</v>
      </c>
      <c r="E8" s="23">
        <v>1</v>
      </c>
      <c r="F8" s="25" t="str">
        <f>Times!A4</f>
        <v>GRE</v>
      </c>
      <c r="G8" s="26" t="s">
        <v>27</v>
      </c>
      <c r="H8" s="27"/>
      <c r="I8" s="28" t="str">
        <f>Times!A11</f>
        <v>PAR</v>
      </c>
      <c r="J8" s="23">
        <v>0</v>
      </c>
      <c r="K8" s="24" t="s">
        <v>0</v>
      </c>
      <c r="L8" s="23">
        <v>0</v>
      </c>
      <c r="M8" s="25" t="str">
        <f>Times!A14</f>
        <v>MIL</v>
      </c>
      <c r="N8" s="26" t="s">
        <v>29</v>
      </c>
    </row>
    <row r="9" spans="1:21" ht="9.9499999999999993" customHeight="1" thickBot="1" x14ac:dyDescent="0.3">
      <c r="A9" s="24"/>
      <c r="B9" s="29"/>
      <c r="C9" s="30"/>
      <c r="D9" s="24"/>
      <c r="E9" s="30"/>
      <c r="F9" s="29"/>
      <c r="G9" s="31"/>
      <c r="H9" s="27"/>
      <c r="I9" s="29"/>
      <c r="J9" s="30"/>
      <c r="K9" s="24"/>
      <c r="L9" s="30"/>
      <c r="M9" s="29"/>
      <c r="N9" s="32"/>
    </row>
    <row r="10" spans="1:21" ht="18" customHeight="1" thickBot="1" x14ac:dyDescent="0.3">
      <c r="A10" s="21">
        <v>2</v>
      </c>
      <c r="B10" s="33" t="str">
        <f>Times!A2</f>
        <v>SPO</v>
      </c>
      <c r="C10" s="23">
        <v>4</v>
      </c>
      <c r="D10" s="24" t="s">
        <v>0</v>
      </c>
      <c r="E10" s="23">
        <v>1</v>
      </c>
      <c r="F10" s="25" t="str">
        <f>Times!A5</f>
        <v>AND</v>
      </c>
      <c r="G10" s="26" t="s">
        <v>26</v>
      </c>
      <c r="H10" s="27"/>
      <c r="I10" s="154" t="str">
        <f>Times!A12</f>
        <v>FLU</v>
      </c>
      <c r="J10" s="155"/>
      <c r="K10" s="156" t="s">
        <v>0</v>
      </c>
      <c r="L10" s="155"/>
      <c r="M10" s="157" t="str">
        <f>Times!A15</f>
        <v>XXX</v>
      </c>
      <c r="N10" s="159" t="s">
        <v>30</v>
      </c>
    </row>
    <row r="11" spans="1:21" s="9" customFormat="1" ht="9.9499999999999993" customHeight="1" thickBot="1" x14ac:dyDescent="0.3">
      <c r="A11" s="34"/>
      <c r="B11" s="29"/>
      <c r="C11" s="35"/>
      <c r="D11" s="34"/>
      <c r="E11" s="35"/>
      <c r="F11" s="29"/>
      <c r="G11" s="31"/>
      <c r="H11" s="27"/>
      <c r="I11" s="29"/>
      <c r="J11" s="35"/>
      <c r="K11" s="34"/>
      <c r="L11" s="35"/>
      <c r="M11" s="29"/>
      <c r="N11" s="36"/>
      <c r="O11" s="15"/>
    </row>
    <row r="12" spans="1:21" ht="18" customHeight="1" thickBot="1" x14ac:dyDescent="0.3">
      <c r="A12" s="21">
        <v>3</v>
      </c>
      <c r="B12" s="22" t="str">
        <f>Times!A3</f>
        <v>AMA</v>
      </c>
      <c r="C12" s="23">
        <v>1</v>
      </c>
      <c r="D12" s="24" t="s">
        <v>0</v>
      </c>
      <c r="E12" s="23">
        <v>1</v>
      </c>
      <c r="F12" s="25" t="str">
        <f>Times!A6</f>
        <v>SCR</v>
      </c>
      <c r="G12" s="26" t="s">
        <v>28</v>
      </c>
      <c r="H12" s="27"/>
      <c r="I12" s="28" t="str">
        <f>Times!A13</f>
        <v>ROM</v>
      </c>
      <c r="J12" s="23">
        <v>4</v>
      </c>
      <c r="K12" s="24" t="s">
        <v>0</v>
      </c>
      <c r="L12" s="23">
        <v>1</v>
      </c>
      <c r="M12" s="25" t="str">
        <f>Times!A16</f>
        <v>AME</v>
      </c>
      <c r="N12" s="26" t="s">
        <v>31</v>
      </c>
    </row>
    <row r="13" spans="1:21" ht="9.9499999999999993" customHeight="1" thickBot="1" x14ac:dyDescent="0.3">
      <c r="A13" s="24"/>
      <c r="B13" s="29"/>
      <c r="C13" s="30"/>
      <c r="D13" s="24"/>
      <c r="E13" s="30"/>
      <c r="F13" s="29"/>
      <c r="G13" s="31"/>
      <c r="H13" s="27"/>
      <c r="I13" s="29"/>
      <c r="J13" s="30"/>
      <c r="K13" s="24"/>
      <c r="L13" s="30"/>
      <c r="M13" s="29"/>
      <c r="N13" s="32"/>
    </row>
    <row r="14" spans="1:21" ht="18" customHeight="1" thickBot="1" x14ac:dyDescent="0.3">
      <c r="A14" s="37">
        <v>4</v>
      </c>
      <c r="B14" s="38" t="str">
        <f>Times!A7</f>
        <v>SJO</v>
      </c>
      <c r="C14" s="39"/>
      <c r="D14" s="40" t="s">
        <v>0</v>
      </c>
      <c r="E14" s="39"/>
      <c r="F14" s="41" t="str">
        <f>Times!A10</f>
        <v>XXX</v>
      </c>
      <c r="G14" s="42"/>
      <c r="H14" s="43"/>
      <c r="I14" s="44" t="str">
        <f>Times!A17</f>
        <v>IMI</v>
      </c>
      <c r="J14" s="39"/>
      <c r="K14" s="40" t="s">
        <v>0</v>
      </c>
      <c r="L14" s="39"/>
      <c r="M14" s="41" t="str">
        <f>Times!A20</f>
        <v>XXX</v>
      </c>
      <c r="N14" s="42"/>
    </row>
    <row r="15" spans="1:21" s="9" customFormat="1" ht="9.9499999999999993" customHeight="1" thickBot="1" x14ac:dyDescent="0.3">
      <c r="A15" s="34"/>
      <c r="B15" s="29"/>
      <c r="C15" s="35"/>
      <c r="D15" s="34"/>
      <c r="E15" s="35"/>
      <c r="F15" s="29"/>
      <c r="G15" s="45"/>
      <c r="H15" s="27"/>
      <c r="I15" s="29"/>
      <c r="J15" s="35"/>
      <c r="K15" s="34"/>
      <c r="L15" s="35"/>
      <c r="M15" s="29"/>
      <c r="N15" s="46"/>
      <c r="O15" s="15"/>
    </row>
    <row r="16" spans="1:21" ht="18" customHeight="1" thickBot="1" x14ac:dyDescent="0.3">
      <c r="A16" s="21">
        <v>5</v>
      </c>
      <c r="B16" s="33" t="str">
        <f>Times!A5</f>
        <v>AND</v>
      </c>
      <c r="C16" s="23">
        <v>1</v>
      </c>
      <c r="D16" s="24" t="s">
        <v>0</v>
      </c>
      <c r="E16" s="23">
        <v>1</v>
      </c>
      <c r="F16" s="25" t="str">
        <f>Times!A8</f>
        <v>CHE</v>
      </c>
      <c r="G16" s="47" t="s">
        <v>32</v>
      </c>
      <c r="H16" s="27"/>
      <c r="I16" s="160" t="str">
        <f>Times!A15</f>
        <v>XXX</v>
      </c>
      <c r="J16" s="155"/>
      <c r="K16" s="156" t="s">
        <v>0</v>
      </c>
      <c r="L16" s="155"/>
      <c r="M16" s="157" t="str">
        <f>Times!A18</f>
        <v>VEL</v>
      </c>
      <c r="N16" s="158" t="s">
        <v>35</v>
      </c>
    </row>
    <row r="17" spans="1:16" ht="9.9499999999999993" customHeight="1" thickBot="1" x14ac:dyDescent="0.3">
      <c r="A17" s="48"/>
      <c r="B17" s="29"/>
      <c r="C17" s="30"/>
      <c r="D17" s="24"/>
      <c r="E17" s="30"/>
      <c r="F17" s="29"/>
      <c r="G17" s="45"/>
      <c r="H17" s="27"/>
      <c r="I17" s="29"/>
      <c r="J17" s="30"/>
      <c r="K17" s="24"/>
      <c r="L17" s="30"/>
      <c r="M17" s="29"/>
      <c r="N17" s="49"/>
    </row>
    <row r="18" spans="1:16" ht="18" customHeight="1" thickBot="1" x14ac:dyDescent="0.3">
      <c r="A18" s="21">
        <v>6</v>
      </c>
      <c r="B18" s="160" t="str">
        <f>Times!A6</f>
        <v>SCR</v>
      </c>
      <c r="C18" s="155"/>
      <c r="D18" s="156" t="s">
        <v>0</v>
      </c>
      <c r="E18" s="155"/>
      <c r="F18" s="157" t="str">
        <f>Times!A9</f>
        <v>XXX</v>
      </c>
      <c r="G18" s="158" t="s">
        <v>33</v>
      </c>
      <c r="H18" s="27"/>
      <c r="I18" s="154" t="str">
        <f>Times!A16</f>
        <v>AME</v>
      </c>
      <c r="J18" s="155"/>
      <c r="K18" s="156" t="s">
        <v>0</v>
      </c>
      <c r="L18" s="155"/>
      <c r="M18" s="157" t="str">
        <f>Times!A19</f>
        <v>XXX</v>
      </c>
      <c r="N18" s="158" t="s">
        <v>36</v>
      </c>
    </row>
    <row r="19" spans="1:16" s="9" customFormat="1" ht="9.9499999999999993" customHeight="1" thickBot="1" x14ac:dyDescent="0.3">
      <c r="A19" s="34"/>
      <c r="B19" s="29"/>
      <c r="C19" s="35"/>
      <c r="D19" s="34"/>
      <c r="E19" s="35"/>
      <c r="F19" s="29"/>
      <c r="G19" s="31"/>
      <c r="H19" s="27"/>
      <c r="I19" s="29"/>
      <c r="J19" s="35"/>
      <c r="K19" s="34"/>
      <c r="L19" s="35"/>
      <c r="M19" s="29"/>
      <c r="N19" s="36"/>
      <c r="O19" s="15"/>
    </row>
    <row r="20" spans="1:16" ht="18" customHeight="1" thickBot="1" x14ac:dyDescent="0.3">
      <c r="A20" s="21">
        <v>7</v>
      </c>
      <c r="B20" s="33" t="str">
        <f>Times!A1</f>
        <v>BAY</v>
      </c>
      <c r="C20" s="23">
        <v>0</v>
      </c>
      <c r="D20" s="24" t="s">
        <v>0</v>
      </c>
      <c r="E20" s="23">
        <v>0</v>
      </c>
      <c r="F20" s="25" t="str">
        <f>Times!A7</f>
        <v>SJO</v>
      </c>
      <c r="G20" s="47" t="s">
        <v>34</v>
      </c>
      <c r="H20" s="27"/>
      <c r="I20" s="28" t="str">
        <f>Times!A11</f>
        <v>PAR</v>
      </c>
      <c r="J20" s="23">
        <v>1</v>
      </c>
      <c r="K20" s="24" t="s">
        <v>0</v>
      </c>
      <c r="L20" s="23">
        <v>3</v>
      </c>
      <c r="M20" s="25" t="str">
        <f>Times!A17</f>
        <v>IMI</v>
      </c>
      <c r="N20" s="47" t="s">
        <v>37</v>
      </c>
      <c r="P20" s="15"/>
    </row>
    <row r="21" spans="1:16" ht="9.9499999999999993" customHeight="1" thickBot="1" x14ac:dyDescent="0.3">
      <c r="A21" s="24"/>
      <c r="B21" s="29"/>
      <c r="C21" s="30"/>
      <c r="D21" s="24"/>
      <c r="E21" s="30"/>
      <c r="F21" s="29"/>
      <c r="G21" s="50"/>
      <c r="H21" s="27"/>
      <c r="I21" s="29"/>
      <c r="J21" s="30"/>
      <c r="K21" s="24"/>
      <c r="L21" s="30"/>
      <c r="M21" s="29"/>
      <c r="N21" s="51"/>
    </row>
    <row r="22" spans="1:16" ht="18" customHeight="1" thickBot="1" x14ac:dyDescent="0.3">
      <c r="A22" s="21">
        <v>8</v>
      </c>
      <c r="B22" s="22" t="str">
        <f>Times!A2</f>
        <v>SPO</v>
      </c>
      <c r="C22" s="23">
        <v>1</v>
      </c>
      <c r="D22" s="24" t="s">
        <v>0</v>
      </c>
      <c r="E22" s="23">
        <v>2</v>
      </c>
      <c r="F22" s="25" t="str">
        <f>Times!A8</f>
        <v>CHE</v>
      </c>
      <c r="G22" s="52" t="s">
        <v>38</v>
      </c>
      <c r="H22" s="27"/>
      <c r="I22" s="28" t="str">
        <f>Times!A12</f>
        <v>FLU</v>
      </c>
      <c r="J22" s="23">
        <v>1</v>
      </c>
      <c r="K22" s="24" t="s">
        <v>0</v>
      </c>
      <c r="L22" s="23">
        <v>3</v>
      </c>
      <c r="M22" s="25" t="str">
        <f>Times!A18</f>
        <v>VEL</v>
      </c>
      <c r="N22" s="52" t="s">
        <v>64</v>
      </c>
      <c r="P22" s="15"/>
    </row>
    <row r="23" spans="1:16" s="9" customFormat="1" ht="9.9499999999999993" customHeight="1" thickBot="1" x14ac:dyDescent="0.3">
      <c r="A23" s="34"/>
      <c r="B23" s="29"/>
      <c r="C23" s="35"/>
      <c r="D23" s="34"/>
      <c r="E23" s="35"/>
      <c r="F23" s="29"/>
      <c r="G23" s="50"/>
      <c r="H23" s="27"/>
      <c r="I23" s="29"/>
      <c r="J23" s="35"/>
      <c r="K23" s="34"/>
      <c r="L23" s="35"/>
      <c r="M23" s="29"/>
      <c r="N23" s="53"/>
      <c r="O23" s="15"/>
    </row>
    <row r="24" spans="1:16" ht="18" customHeight="1" thickBot="1" x14ac:dyDescent="0.3">
      <c r="A24" s="21">
        <v>9</v>
      </c>
      <c r="B24" s="160" t="str">
        <f>Times!A3</f>
        <v>AMA</v>
      </c>
      <c r="C24" s="155"/>
      <c r="D24" s="156" t="s">
        <v>0</v>
      </c>
      <c r="E24" s="155"/>
      <c r="F24" s="157" t="str">
        <f>Times!A9</f>
        <v>XXX</v>
      </c>
      <c r="G24" s="158" t="s">
        <v>39</v>
      </c>
      <c r="H24" s="27"/>
      <c r="I24" s="154" t="str">
        <f>Times!A13</f>
        <v>ROM</v>
      </c>
      <c r="J24" s="155"/>
      <c r="K24" s="156" t="s">
        <v>0</v>
      </c>
      <c r="L24" s="155"/>
      <c r="M24" s="157" t="str">
        <f>Times!A19</f>
        <v>XXX</v>
      </c>
      <c r="N24" s="158" t="s">
        <v>65</v>
      </c>
    </row>
    <row r="25" spans="1:16" ht="9.9499999999999993" customHeight="1" thickBot="1" x14ac:dyDescent="0.3">
      <c r="A25" s="24"/>
      <c r="B25" s="29"/>
      <c r="C25" s="30"/>
      <c r="D25" s="24"/>
      <c r="E25" s="30"/>
      <c r="F25" s="29"/>
      <c r="G25" s="31"/>
      <c r="H25" s="27"/>
      <c r="I25" s="29"/>
      <c r="J25" s="30"/>
      <c r="K25" s="24"/>
      <c r="L25" s="30"/>
      <c r="M25" s="29"/>
      <c r="N25" s="32"/>
    </row>
    <row r="26" spans="1:16" ht="18" customHeight="1" thickBot="1" x14ac:dyDescent="0.3">
      <c r="A26" s="37">
        <v>10</v>
      </c>
      <c r="B26" s="38" t="str">
        <f>Times!A4</f>
        <v>GRE</v>
      </c>
      <c r="C26" s="39"/>
      <c r="D26" s="40" t="s">
        <v>0</v>
      </c>
      <c r="E26" s="39"/>
      <c r="F26" s="41" t="str">
        <f>Times!A10</f>
        <v>XXX</v>
      </c>
      <c r="G26" s="54"/>
      <c r="H26" s="43"/>
      <c r="I26" s="44" t="str">
        <f>Times!A14</f>
        <v>MIL</v>
      </c>
      <c r="J26" s="39"/>
      <c r="K26" s="40" t="s">
        <v>0</v>
      </c>
      <c r="L26" s="39"/>
      <c r="M26" s="41" t="str">
        <f>Times!A20</f>
        <v>XXX</v>
      </c>
      <c r="N26" s="54"/>
    </row>
    <row r="27" spans="1:16" s="9" customFormat="1" ht="9.9499999999999993" customHeight="1" thickBot="1" x14ac:dyDescent="0.3">
      <c r="A27" s="27"/>
      <c r="B27" s="34"/>
      <c r="C27" s="35"/>
      <c r="D27" s="27"/>
      <c r="E27" s="35"/>
      <c r="F27" s="34"/>
      <c r="G27" s="36"/>
      <c r="H27" s="27"/>
      <c r="I27" s="34"/>
      <c r="J27" s="35"/>
      <c r="K27" s="27"/>
      <c r="L27" s="35"/>
      <c r="M27" s="34"/>
      <c r="N27" s="36"/>
      <c r="O27" s="15"/>
    </row>
    <row r="28" spans="1:16" ht="18" customHeight="1" thickBot="1" x14ac:dyDescent="0.3">
      <c r="A28" s="21">
        <v>11</v>
      </c>
      <c r="B28" s="33" t="str">
        <f>Times!A5</f>
        <v>AND</v>
      </c>
      <c r="C28" s="23">
        <v>1</v>
      </c>
      <c r="D28" s="24" t="s">
        <v>0</v>
      </c>
      <c r="E28" s="23">
        <v>0</v>
      </c>
      <c r="F28" s="25" t="str">
        <f>Times!A6</f>
        <v>SCR</v>
      </c>
      <c r="G28" s="55" t="s">
        <v>41</v>
      </c>
      <c r="H28" s="27"/>
      <c r="I28" s="160" t="str">
        <f>Times!A15</f>
        <v>XXX</v>
      </c>
      <c r="J28" s="155"/>
      <c r="K28" s="156" t="s">
        <v>0</v>
      </c>
      <c r="L28" s="155"/>
      <c r="M28" s="157" t="str">
        <f>Times!A16</f>
        <v>AME</v>
      </c>
      <c r="N28" s="158" t="s">
        <v>67</v>
      </c>
    </row>
    <row r="29" spans="1:16" ht="9.9499999999999993" customHeight="1" thickBot="1" x14ac:dyDescent="0.3">
      <c r="A29" s="48"/>
      <c r="B29" s="24"/>
      <c r="C29" s="30"/>
      <c r="D29" s="48"/>
      <c r="E29" s="30"/>
      <c r="F29" s="24"/>
      <c r="G29" s="32"/>
      <c r="H29" s="48"/>
      <c r="I29" s="24"/>
      <c r="J29" s="30"/>
      <c r="K29" s="48"/>
      <c r="L29" s="30"/>
      <c r="M29" s="24"/>
      <c r="N29" s="56"/>
    </row>
    <row r="30" spans="1:16" ht="18" customHeight="1" thickBot="1" x14ac:dyDescent="0.3">
      <c r="A30" s="21">
        <v>12</v>
      </c>
      <c r="B30" s="33" t="str">
        <f>Times!A2</f>
        <v>SPO</v>
      </c>
      <c r="C30" s="23">
        <v>0</v>
      </c>
      <c r="D30" s="24" t="s">
        <v>0</v>
      </c>
      <c r="E30" s="23">
        <v>2</v>
      </c>
      <c r="F30" s="25" t="str">
        <f>Times!A3</f>
        <v>AMA</v>
      </c>
      <c r="G30" s="55" t="s">
        <v>42</v>
      </c>
      <c r="H30" s="27"/>
      <c r="I30" s="28" t="str">
        <f>Times!A12</f>
        <v>FLU</v>
      </c>
      <c r="J30" s="23">
        <v>1</v>
      </c>
      <c r="K30" s="24" t="s">
        <v>0</v>
      </c>
      <c r="L30" s="23">
        <v>2</v>
      </c>
      <c r="M30" s="25" t="str">
        <f>Times!A13</f>
        <v>ROM</v>
      </c>
      <c r="N30" s="55" t="s">
        <v>68</v>
      </c>
      <c r="P30" s="15"/>
    </row>
    <row r="31" spans="1:16" s="9" customFormat="1" ht="9.9499999999999993" customHeight="1" thickBot="1" x14ac:dyDescent="0.3">
      <c r="A31" s="27"/>
      <c r="B31" s="34"/>
      <c r="C31" s="35"/>
      <c r="D31" s="27"/>
      <c r="E31" s="35"/>
      <c r="F31" s="34"/>
      <c r="G31" s="36"/>
      <c r="H31" s="27"/>
      <c r="I31" s="34"/>
      <c r="J31" s="35"/>
      <c r="K31" s="27"/>
      <c r="L31" s="35"/>
      <c r="M31" s="34"/>
      <c r="N31" s="36"/>
      <c r="O31" s="15"/>
    </row>
    <row r="32" spans="1:16" ht="18" customHeight="1" thickBot="1" x14ac:dyDescent="0.3">
      <c r="A32" s="21">
        <v>13</v>
      </c>
      <c r="B32" s="33" t="str">
        <f>Times!A7</f>
        <v>SJO</v>
      </c>
      <c r="C32" s="23">
        <v>1</v>
      </c>
      <c r="D32" s="24" t="s">
        <v>0</v>
      </c>
      <c r="E32" s="23">
        <v>2</v>
      </c>
      <c r="F32" s="25" t="str">
        <f>Times!A8</f>
        <v>CHE</v>
      </c>
      <c r="G32" s="55" t="s">
        <v>43</v>
      </c>
      <c r="H32" s="27"/>
      <c r="I32" s="28" t="str">
        <f>Times!A17</f>
        <v>IMI</v>
      </c>
      <c r="J32" s="23">
        <v>3</v>
      </c>
      <c r="K32" s="24" t="s">
        <v>0</v>
      </c>
      <c r="L32" s="23">
        <v>3</v>
      </c>
      <c r="M32" s="25" t="str">
        <f>Times!A18</f>
        <v>VEL</v>
      </c>
      <c r="N32" s="26" t="s">
        <v>30</v>
      </c>
    </row>
    <row r="33" spans="1:16" ht="9.9499999999999993" customHeight="1" thickBot="1" x14ac:dyDescent="0.3">
      <c r="A33" s="48"/>
      <c r="B33" s="24"/>
      <c r="C33" s="30"/>
      <c r="D33" s="48"/>
      <c r="E33" s="30"/>
      <c r="F33" s="24"/>
      <c r="G33" s="49"/>
      <c r="H33" s="48"/>
      <c r="I33" s="24"/>
      <c r="J33" s="30"/>
      <c r="K33" s="48"/>
      <c r="L33" s="30"/>
      <c r="M33" s="24"/>
      <c r="N33" s="49"/>
    </row>
    <row r="34" spans="1:16" ht="18" customHeight="1" thickBot="1" x14ac:dyDescent="0.3">
      <c r="A34" s="21">
        <v>14</v>
      </c>
      <c r="B34" s="160" t="str">
        <f>Times!A1</f>
        <v>BAY</v>
      </c>
      <c r="C34" s="155"/>
      <c r="D34" s="156" t="s">
        <v>0</v>
      </c>
      <c r="E34" s="155"/>
      <c r="F34" s="157" t="str">
        <f>Times!A9</f>
        <v>XXX</v>
      </c>
      <c r="G34" s="158" t="s">
        <v>44</v>
      </c>
      <c r="H34" s="27"/>
      <c r="I34" s="154" t="str">
        <f>Times!A11</f>
        <v>PAR</v>
      </c>
      <c r="J34" s="155"/>
      <c r="K34" s="156" t="s">
        <v>0</v>
      </c>
      <c r="L34" s="155"/>
      <c r="M34" s="157" t="str">
        <f>Times!A19</f>
        <v>XXX</v>
      </c>
      <c r="N34" s="158" t="s">
        <v>69</v>
      </c>
    </row>
    <row r="35" spans="1:16" s="9" customFormat="1" ht="9.9499999999999993" customHeight="1" thickBot="1" x14ac:dyDescent="0.3">
      <c r="A35" s="27"/>
      <c r="B35" s="34"/>
      <c r="C35" s="35"/>
      <c r="D35" s="27"/>
      <c r="E35" s="35"/>
      <c r="F35" s="34"/>
      <c r="G35" s="46"/>
      <c r="H35" s="27"/>
      <c r="I35" s="34"/>
      <c r="J35" s="35"/>
      <c r="K35" s="27"/>
      <c r="L35" s="35"/>
      <c r="M35" s="34"/>
      <c r="N35" s="46"/>
      <c r="O35" s="15"/>
    </row>
    <row r="36" spans="1:16" ht="18" customHeight="1" thickBot="1" x14ac:dyDescent="0.3">
      <c r="A36" s="37">
        <v>15</v>
      </c>
      <c r="B36" s="38" t="str">
        <f>Times!A6</f>
        <v>SCR</v>
      </c>
      <c r="C36" s="39"/>
      <c r="D36" s="40" t="s">
        <v>0</v>
      </c>
      <c r="E36" s="39"/>
      <c r="F36" s="41" t="str">
        <f>Times!A10</f>
        <v>XXX</v>
      </c>
      <c r="G36" s="42"/>
      <c r="H36" s="43"/>
      <c r="I36" s="44" t="str">
        <f>Times!A16</f>
        <v>AME</v>
      </c>
      <c r="J36" s="39"/>
      <c r="K36" s="40" t="s">
        <v>0</v>
      </c>
      <c r="L36" s="39"/>
      <c r="M36" s="41" t="str">
        <f>Times!A20</f>
        <v>XXX</v>
      </c>
      <c r="N36" s="42"/>
    </row>
    <row r="37" spans="1:16" ht="9.9499999999999993" customHeight="1" thickBot="1" x14ac:dyDescent="0.3">
      <c r="A37" s="48"/>
      <c r="B37" s="24"/>
      <c r="C37" s="30"/>
      <c r="D37" s="48"/>
      <c r="E37" s="30"/>
      <c r="F37" s="24"/>
      <c r="G37" s="32"/>
      <c r="H37" s="48"/>
      <c r="I37" s="24"/>
      <c r="J37" s="30"/>
      <c r="K37" s="48"/>
      <c r="L37" s="30"/>
      <c r="M37" s="24"/>
      <c r="N37" s="32"/>
    </row>
    <row r="38" spans="1:16" ht="18" customHeight="1" thickBot="1" x14ac:dyDescent="0.3">
      <c r="A38" s="21">
        <v>16</v>
      </c>
      <c r="B38" s="33" t="str">
        <f>Times!A3</f>
        <v>AMA</v>
      </c>
      <c r="C38" s="23">
        <v>1</v>
      </c>
      <c r="D38" s="24" t="s">
        <v>0</v>
      </c>
      <c r="E38" s="23">
        <v>2</v>
      </c>
      <c r="F38" s="25" t="str">
        <f>Times!A5</f>
        <v>AND</v>
      </c>
      <c r="G38" s="57" t="s">
        <v>45</v>
      </c>
      <c r="H38" s="27"/>
      <c r="I38" s="160" t="str">
        <f>Times!A13</f>
        <v>ROM</v>
      </c>
      <c r="J38" s="155"/>
      <c r="K38" s="156" t="s">
        <v>0</v>
      </c>
      <c r="L38" s="155"/>
      <c r="M38" s="157" t="str">
        <f>Times!A15</f>
        <v>XXX</v>
      </c>
      <c r="N38" s="158" t="s">
        <v>70</v>
      </c>
    </row>
    <row r="39" spans="1:16" s="9" customFormat="1" ht="9.9499999999999993" customHeight="1" thickBot="1" x14ac:dyDescent="0.3">
      <c r="A39" s="27"/>
      <c r="B39" s="34"/>
      <c r="C39" s="35"/>
      <c r="D39" s="27"/>
      <c r="E39" s="35"/>
      <c r="F39" s="34"/>
      <c r="G39" s="53"/>
      <c r="H39" s="27"/>
      <c r="I39" s="34"/>
      <c r="J39" s="35"/>
      <c r="K39" s="27"/>
      <c r="L39" s="35"/>
      <c r="M39" s="34"/>
      <c r="N39" s="53"/>
      <c r="O39" s="15"/>
    </row>
    <row r="40" spans="1:16" ht="18" customHeight="1" thickBot="1" x14ac:dyDescent="0.3">
      <c r="A40" s="21">
        <v>17</v>
      </c>
      <c r="B40" s="33" t="str">
        <f>Times!A2</f>
        <v>SPO</v>
      </c>
      <c r="C40" s="23">
        <v>0</v>
      </c>
      <c r="D40" s="24" t="s">
        <v>0</v>
      </c>
      <c r="E40" s="23">
        <v>1</v>
      </c>
      <c r="F40" s="25" t="str">
        <f>Times!A4</f>
        <v>GRE</v>
      </c>
      <c r="G40" s="57" t="s">
        <v>46</v>
      </c>
      <c r="H40" s="27"/>
      <c r="I40" s="28" t="str">
        <f>Times!A12</f>
        <v>FLU</v>
      </c>
      <c r="J40" s="23">
        <v>2</v>
      </c>
      <c r="K40" s="24" t="s">
        <v>0</v>
      </c>
      <c r="L40" s="23">
        <v>0</v>
      </c>
      <c r="M40" s="25" t="str">
        <f>Times!A14</f>
        <v>MIL</v>
      </c>
      <c r="N40" s="57" t="s">
        <v>71</v>
      </c>
      <c r="P40" s="15"/>
    </row>
    <row r="41" spans="1:16" ht="9.9499999999999993" customHeight="1" thickBot="1" x14ac:dyDescent="0.3">
      <c r="A41" s="48"/>
      <c r="B41" s="24"/>
      <c r="C41" s="30"/>
      <c r="D41" s="48"/>
      <c r="E41" s="30"/>
      <c r="F41" s="24"/>
      <c r="G41" s="51"/>
      <c r="H41" s="48"/>
      <c r="I41" s="24"/>
      <c r="J41" s="30"/>
      <c r="K41" s="48"/>
      <c r="L41" s="30"/>
      <c r="M41" s="24"/>
      <c r="N41" s="51"/>
    </row>
    <row r="42" spans="1:16" ht="18" customHeight="1" thickBot="1" x14ac:dyDescent="0.3">
      <c r="A42" s="37">
        <v>18</v>
      </c>
      <c r="B42" s="38" t="str">
        <f>Times!A1</f>
        <v>BAY</v>
      </c>
      <c r="C42" s="39"/>
      <c r="D42" s="40" t="s">
        <v>0</v>
      </c>
      <c r="E42" s="39"/>
      <c r="F42" s="41" t="str">
        <f>Times!A10</f>
        <v>XXX</v>
      </c>
      <c r="G42" s="58"/>
      <c r="H42" s="43"/>
      <c r="I42" s="44" t="str">
        <f>Times!A11</f>
        <v>PAR</v>
      </c>
      <c r="J42" s="39"/>
      <c r="K42" s="40" t="s">
        <v>0</v>
      </c>
      <c r="L42" s="39"/>
      <c r="M42" s="41" t="str">
        <f>Times!A20</f>
        <v>XXX</v>
      </c>
      <c r="N42" s="58"/>
    </row>
    <row r="43" spans="1:16" s="9" customFormat="1" ht="9.9499999999999993" customHeight="1" thickBot="1" x14ac:dyDescent="0.3">
      <c r="A43" s="27"/>
      <c r="B43" s="34"/>
      <c r="C43" s="35"/>
      <c r="D43" s="27"/>
      <c r="E43" s="35"/>
      <c r="F43" s="34"/>
      <c r="G43" s="36"/>
      <c r="H43" s="27"/>
      <c r="I43" s="34"/>
      <c r="J43" s="35"/>
      <c r="K43" s="27"/>
      <c r="L43" s="35"/>
      <c r="M43" s="34"/>
      <c r="N43" s="36"/>
      <c r="O43" s="15"/>
    </row>
    <row r="44" spans="1:16" ht="18" customHeight="1" thickBot="1" x14ac:dyDescent="0.3">
      <c r="A44" s="21">
        <v>19</v>
      </c>
      <c r="B44" s="160" t="str">
        <f>Times!A7</f>
        <v>SJO</v>
      </c>
      <c r="C44" s="155"/>
      <c r="D44" s="156" t="s">
        <v>0</v>
      </c>
      <c r="E44" s="155"/>
      <c r="F44" s="157" t="str">
        <f>Times!A9</f>
        <v>XXX</v>
      </c>
      <c r="G44" s="158" t="s">
        <v>47</v>
      </c>
      <c r="H44" s="27"/>
      <c r="I44" s="154" t="str">
        <f>Times!A17</f>
        <v>IMI</v>
      </c>
      <c r="J44" s="155"/>
      <c r="K44" s="156" t="s">
        <v>0</v>
      </c>
      <c r="L44" s="155"/>
      <c r="M44" s="157" t="str">
        <f>Times!A19</f>
        <v>XXX</v>
      </c>
      <c r="N44" s="158" t="s">
        <v>72</v>
      </c>
    </row>
    <row r="45" spans="1:16" ht="9.9499999999999993" customHeight="1" thickBot="1" x14ac:dyDescent="0.3">
      <c r="A45" s="48"/>
      <c r="B45" s="24"/>
      <c r="C45" s="30"/>
      <c r="D45" s="48"/>
      <c r="E45" s="30"/>
      <c r="F45" s="24"/>
      <c r="G45" s="32"/>
      <c r="H45" s="48"/>
      <c r="I45" s="24"/>
      <c r="J45" s="30"/>
      <c r="K45" s="48"/>
      <c r="L45" s="30"/>
      <c r="M45" s="24"/>
      <c r="N45" s="32"/>
    </row>
    <row r="46" spans="1:16" ht="18" customHeight="1" thickBot="1" x14ac:dyDescent="0.3">
      <c r="A46" s="21">
        <v>20</v>
      </c>
      <c r="B46" s="33" t="str">
        <f>Times!A6</f>
        <v>SCR</v>
      </c>
      <c r="C46" s="23">
        <v>0</v>
      </c>
      <c r="D46" s="24" t="s">
        <v>0</v>
      </c>
      <c r="E46" s="23">
        <v>1</v>
      </c>
      <c r="F46" s="25" t="str">
        <f>Times!A8</f>
        <v>CHE</v>
      </c>
      <c r="G46" s="60" t="s">
        <v>50</v>
      </c>
      <c r="H46" s="27"/>
      <c r="I46" s="28" t="str">
        <f>Times!A16</f>
        <v>AME</v>
      </c>
      <c r="J46" s="23">
        <v>1</v>
      </c>
      <c r="K46" s="24" t="s">
        <v>0</v>
      </c>
      <c r="L46" s="23">
        <v>3</v>
      </c>
      <c r="M46" s="25" t="str">
        <f>Times!A18</f>
        <v>VEL</v>
      </c>
      <c r="N46" s="60" t="s">
        <v>75</v>
      </c>
      <c r="P46" s="15"/>
    </row>
    <row r="47" spans="1:16" s="9" customFormat="1" ht="9.9499999999999993" customHeight="1" thickBot="1" x14ac:dyDescent="0.3">
      <c r="A47" s="27"/>
      <c r="B47" s="34"/>
      <c r="C47" s="35"/>
      <c r="D47" s="27"/>
      <c r="E47" s="35"/>
      <c r="F47" s="34"/>
      <c r="G47" s="36"/>
      <c r="H47" s="27"/>
      <c r="I47" s="34"/>
      <c r="J47" s="35"/>
      <c r="K47" s="27"/>
      <c r="L47" s="35"/>
      <c r="M47" s="34"/>
      <c r="N47" s="36"/>
      <c r="O47" s="15"/>
    </row>
    <row r="48" spans="1:16" ht="18" customHeight="1" thickBot="1" x14ac:dyDescent="0.3">
      <c r="A48" s="21">
        <v>21</v>
      </c>
      <c r="B48" s="33" t="str">
        <f>Times!A4</f>
        <v>GRE</v>
      </c>
      <c r="C48" s="23">
        <v>3</v>
      </c>
      <c r="D48" s="24" t="s">
        <v>0</v>
      </c>
      <c r="E48" s="23">
        <v>2</v>
      </c>
      <c r="F48" s="25" t="str">
        <f>Times!A5</f>
        <v>AND</v>
      </c>
      <c r="G48" s="60" t="s">
        <v>51</v>
      </c>
      <c r="H48" s="27"/>
      <c r="I48" s="160" t="str">
        <f>Times!A14</f>
        <v>MIL</v>
      </c>
      <c r="J48" s="155"/>
      <c r="K48" s="156" t="s">
        <v>0</v>
      </c>
      <c r="L48" s="155"/>
      <c r="M48" s="157" t="str">
        <f>Times!A15</f>
        <v>XXX</v>
      </c>
      <c r="N48" s="158" t="s">
        <v>76</v>
      </c>
    </row>
    <row r="49" spans="1:16" ht="9.9499999999999993" customHeight="1" thickBot="1" x14ac:dyDescent="0.3">
      <c r="A49" s="48"/>
      <c r="B49" s="24"/>
      <c r="C49" s="30"/>
      <c r="D49" s="48"/>
      <c r="E49" s="30"/>
      <c r="F49" s="24"/>
      <c r="G49" s="32"/>
      <c r="H49" s="48"/>
      <c r="I49" s="24"/>
      <c r="J49" s="30"/>
      <c r="K49" s="48"/>
      <c r="L49" s="30"/>
      <c r="M49" s="24"/>
      <c r="N49" s="32"/>
    </row>
    <row r="50" spans="1:16" ht="18" customHeight="1" thickBot="1" x14ac:dyDescent="0.3">
      <c r="A50" s="37">
        <v>22</v>
      </c>
      <c r="B50" s="38" t="str">
        <f>Times!A9</f>
        <v>XXX</v>
      </c>
      <c r="C50" s="39"/>
      <c r="D50" s="40" t="s">
        <v>0</v>
      </c>
      <c r="E50" s="39"/>
      <c r="F50" s="41" t="str">
        <f>Times!A10</f>
        <v>XXX</v>
      </c>
      <c r="G50" s="42"/>
      <c r="H50" s="43"/>
      <c r="I50" s="44" t="str">
        <f>Times!A19</f>
        <v>XXX</v>
      </c>
      <c r="J50" s="39"/>
      <c r="K50" s="40" t="s">
        <v>0</v>
      </c>
      <c r="L50" s="39"/>
      <c r="M50" s="41" t="str">
        <f>Times!A20</f>
        <v>XXX</v>
      </c>
      <c r="N50" s="42"/>
    </row>
    <row r="51" spans="1:16" ht="9.9499999999999993" customHeight="1" thickBot="1" x14ac:dyDescent="0.3">
      <c r="A51" s="24"/>
      <c r="B51" s="29"/>
      <c r="C51" s="30"/>
      <c r="D51" s="24"/>
      <c r="E51" s="30"/>
      <c r="F51" s="29"/>
      <c r="G51" s="45"/>
      <c r="H51" s="27"/>
      <c r="I51" s="29"/>
      <c r="J51" s="30"/>
      <c r="K51" s="24"/>
      <c r="L51" s="30"/>
      <c r="M51" s="29"/>
      <c r="N51" s="49"/>
    </row>
    <row r="52" spans="1:16" ht="18" customHeight="1" thickBot="1" x14ac:dyDescent="0.3">
      <c r="A52" s="21">
        <v>23</v>
      </c>
      <c r="B52" s="33" t="str">
        <f>Times!A1</f>
        <v>BAY</v>
      </c>
      <c r="C52" s="23">
        <v>6</v>
      </c>
      <c r="D52" s="24" t="s">
        <v>0</v>
      </c>
      <c r="E52" s="23">
        <v>1</v>
      </c>
      <c r="F52" s="25" t="str">
        <f>Times!A3</f>
        <v>AMA</v>
      </c>
      <c r="G52" s="61" t="s">
        <v>78</v>
      </c>
      <c r="H52" s="27"/>
      <c r="I52" s="28" t="str">
        <f>Times!A11</f>
        <v>PAR</v>
      </c>
      <c r="J52" s="23">
        <v>3</v>
      </c>
      <c r="K52" s="24" t="s">
        <v>0</v>
      </c>
      <c r="L52" s="23">
        <v>0</v>
      </c>
      <c r="M52" s="25" t="str">
        <f>Times!A13</f>
        <v>ROM</v>
      </c>
      <c r="N52" s="61" t="s">
        <v>79</v>
      </c>
      <c r="P52" s="15"/>
    </row>
    <row r="53" spans="1:16" s="9" customFormat="1" ht="9.9499999999999993" customHeight="1" thickBot="1" x14ac:dyDescent="0.3">
      <c r="A53" s="48"/>
      <c r="B53" s="29"/>
      <c r="C53" s="35"/>
      <c r="D53" s="34"/>
      <c r="E53" s="35"/>
      <c r="F53" s="29"/>
      <c r="G53" s="45"/>
      <c r="H53" s="27"/>
      <c r="I53" s="29"/>
      <c r="J53" s="35"/>
      <c r="K53" s="34"/>
      <c r="L53" s="35"/>
      <c r="M53" s="29"/>
      <c r="N53" s="46"/>
      <c r="O53" s="15"/>
    </row>
    <row r="54" spans="1:16" ht="18" customHeight="1" thickBot="1" x14ac:dyDescent="0.3">
      <c r="A54" s="21">
        <v>24</v>
      </c>
      <c r="B54" s="22" t="str">
        <f>Times!A2</f>
        <v>SPO</v>
      </c>
      <c r="C54" s="23">
        <v>1</v>
      </c>
      <c r="D54" s="24" t="s">
        <v>0</v>
      </c>
      <c r="E54" s="23">
        <v>1</v>
      </c>
      <c r="F54" s="25" t="str">
        <f>Times!A7</f>
        <v>SJO</v>
      </c>
      <c r="G54" s="60" t="s">
        <v>52</v>
      </c>
      <c r="H54" s="27"/>
      <c r="I54" s="28" t="str">
        <f>Times!A12</f>
        <v>FLU</v>
      </c>
      <c r="J54" s="23">
        <v>0</v>
      </c>
      <c r="K54" s="24" t="s">
        <v>0</v>
      </c>
      <c r="L54" s="23">
        <v>3</v>
      </c>
      <c r="M54" s="25" t="str">
        <f>Times!A17</f>
        <v>IMI</v>
      </c>
      <c r="N54" s="60" t="s">
        <v>77</v>
      </c>
      <c r="P54" s="15"/>
    </row>
    <row r="55" spans="1:16" ht="9.9499999999999993" customHeight="1" thickBot="1" x14ac:dyDescent="0.3">
      <c r="A55" s="24"/>
      <c r="B55" s="29"/>
      <c r="C55" s="30"/>
      <c r="D55" s="24"/>
      <c r="E55" s="30"/>
      <c r="F55" s="29"/>
      <c r="G55" s="31"/>
      <c r="H55" s="27"/>
      <c r="I55" s="29"/>
      <c r="J55" s="30"/>
      <c r="K55" s="24"/>
      <c r="L55" s="30"/>
      <c r="M55" s="29"/>
      <c r="N55" s="49"/>
    </row>
    <row r="56" spans="1:16" ht="18" customHeight="1" thickBot="1" x14ac:dyDescent="0.3">
      <c r="A56" s="37">
        <v>25</v>
      </c>
      <c r="B56" s="38" t="str">
        <f>Times!A8</f>
        <v>CHE</v>
      </c>
      <c r="C56" s="39"/>
      <c r="D56" s="40" t="s">
        <v>0</v>
      </c>
      <c r="E56" s="39"/>
      <c r="F56" s="41" t="str">
        <f>Times!A10</f>
        <v>XXX</v>
      </c>
      <c r="G56" s="58"/>
      <c r="H56" s="43"/>
      <c r="I56" s="44" t="str">
        <f>Times!A18</f>
        <v>VEL</v>
      </c>
      <c r="J56" s="39"/>
      <c r="K56" s="40" t="s">
        <v>0</v>
      </c>
      <c r="L56" s="39"/>
      <c r="M56" s="41" t="str">
        <f>Times!A20</f>
        <v>XXX</v>
      </c>
      <c r="N56" s="58"/>
    </row>
    <row r="57" spans="1:16" s="9" customFormat="1" ht="9.9499999999999993" customHeight="1" thickBot="1" x14ac:dyDescent="0.3">
      <c r="A57" s="48"/>
      <c r="B57" s="29"/>
      <c r="C57" s="35"/>
      <c r="D57" s="34"/>
      <c r="E57" s="35"/>
      <c r="F57" s="29"/>
      <c r="G57" s="50"/>
      <c r="H57" s="27"/>
      <c r="I57" s="29"/>
      <c r="J57" s="35"/>
      <c r="K57" s="34"/>
      <c r="L57" s="35"/>
      <c r="M57" s="29"/>
      <c r="N57" s="53"/>
      <c r="O57" s="15"/>
    </row>
    <row r="58" spans="1:16" ht="18" customHeight="1" thickBot="1" x14ac:dyDescent="0.3">
      <c r="A58" s="21">
        <v>26</v>
      </c>
      <c r="B58" s="33" t="str">
        <f>Times!A1</f>
        <v>BAY</v>
      </c>
      <c r="C58" s="23">
        <v>1</v>
      </c>
      <c r="D58" s="24" t="s">
        <v>0</v>
      </c>
      <c r="E58" s="23">
        <v>1</v>
      </c>
      <c r="F58" s="25" t="str">
        <f>Times!A5</f>
        <v>AND</v>
      </c>
      <c r="G58" s="62" t="s">
        <v>55</v>
      </c>
      <c r="H58" s="27"/>
      <c r="I58" s="160" t="str">
        <f>Times!A11</f>
        <v>PAR</v>
      </c>
      <c r="J58" s="155"/>
      <c r="K58" s="156" t="s">
        <v>0</v>
      </c>
      <c r="L58" s="155"/>
      <c r="M58" s="157" t="str">
        <f>Times!A15</f>
        <v>XXX</v>
      </c>
      <c r="N58" s="158" t="s">
        <v>82</v>
      </c>
    </row>
    <row r="59" spans="1:16" ht="9.9499999999999993" customHeight="1" thickBot="1" x14ac:dyDescent="0.3">
      <c r="A59" s="24"/>
      <c r="B59" s="29"/>
      <c r="C59" s="30"/>
      <c r="D59" s="24"/>
      <c r="E59" s="30"/>
      <c r="F59" s="29"/>
      <c r="G59" s="50"/>
      <c r="H59" s="27"/>
      <c r="I59" s="29"/>
      <c r="J59" s="30"/>
      <c r="K59" s="24"/>
      <c r="L59" s="30"/>
      <c r="M59" s="29"/>
      <c r="N59" s="51"/>
    </row>
    <row r="60" spans="1:16" ht="18" customHeight="1" thickBot="1" x14ac:dyDescent="0.3">
      <c r="A60" s="21">
        <v>27</v>
      </c>
      <c r="B60" s="22" t="str">
        <f>Times!A4</f>
        <v>GRE</v>
      </c>
      <c r="C60" s="23">
        <v>0</v>
      </c>
      <c r="D60" s="24" t="s">
        <v>0</v>
      </c>
      <c r="E60" s="23">
        <v>1</v>
      </c>
      <c r="F60" s="25" t="str">
        <f>Times!A6</f>
        <v>SCR</v>
      </c>
      <c r="G60" s="61" t="s">
        <v>53</v>
      </c>
      <c r="H60" s="27"/>
      <c r="I60" s="28" t="str">
        <f>Times!A14</f>
        <v>MIL</v>
      </c>
      <c r="J60" s="23">
        <v>2</v>
      </c>
      <c r="K60" s="24" t="s">
        <v>0</v>
      </c>
      <c r="L60" s="23">
        <v>3</v>
      </c>
      <c r="M60" s="25" t="str">
        <f>Times!A16</f>
        <v>AME</v>
      </c>
      <c r="N60" s="61" t="s">
        <v>80</v>
      </c>
      <c r="P60" s="15"/>
    </row>
    <row r="61" spans="1:16" s="9" customFormat="1" ht="9.9499999999999993" customHeight="1" thickBot="1" x14ac:dyDescent="0.3">
      <c r="A61" s="34"/>
      <c r="B61" s="29"/>
      <c r="C61" s="35"/>
      <c r="D61" s="34"/>
      <c r="E61" s="35"/>
      <c r="F61" s="29"/>
      <c r="G61" s="31"/>
      <c r="H61" s="27"/>
      <c r="I61" s="29"/>
      <c r="J61" s="35"/>
      <c r="K61" s="34"/>
      <c r="L61" s="35"/>
      <c r="M61" s="29"/>
      <c r="N61" s="36"/>
      <c r="O61" s="15"/>
    </row>
    <row r="62" spans="1:16" ht="18" customHeight="1" thickBot="1" x14ac:dyDescent="0.3">
      <c r="A62" s="21">
        <v>28</v>
      </c>
      <c r="B62" s="160" t="str">
        <f>Times!A2</f>
        <v>SPO</v>
      </c>
      <c r="C62" s="155"/>
      <c r="D62" s="156" t="s">
        <v>0</v>
      </c>
      <c r="E62" s="155"/>
      <c r="F62" s="157" t="str">
        <f>Times!A9</f>
        <v>XXX</v>
      </c>
      <c r="G62" s="158" t="s">
        <v>54</v>
      </c>
      <c r="H62" s="27"/>
      <c r="I62" s="154" t="str">
        <f>Times!A12</f>
        <v>FLU</v>
      </c>
      <c r="J62" s="155"/>
      <c r="K62" s="156" t="s">
        <v>0</v>
      </c>
      <c r="L62" s="155"/>
      <c r="M62" s="157" t="str">
        <f>Times!A19</f>
        <v>XXX</v>
      </c>
      <c r="N62" s="158" t="s">
        <v>81</v>
      </c>
    </row>
    <row r="63" spans="1:16" ht="9.9499999999999993" customHeight="1" thickBot="1" x14ac:dyDescent="0.3">
      <c r="A63" s="24"/>
      <c r="B63" s="29"/>
      <c r="C63" s="30"/>
      <c r="D63" s="24"/>
      <c r="E63" s="30"/>
      <c r="F63" s="29"/>
      <c r="G63" s="31"/>
      <c r="H63" s="27"/>
      <c r="I63" s="29"/>
      <c r="J63" s="30"/>
      <c r="K63" s="24"/>
      <c r="L63" s="30"/>
      <c r="M63" s="29"/>
      <c r="N63" s="32"/>
    </row>
    <row r="64" spans="1:16" ht="18" customHeight="1" thickBot="1" x14ac:dyDescent="0.3">
      <c r="A64" s="21">
        <v>29</v>
      </c>
      <c r="B64" s="22" t="str">
        <f>Times!A3</f>
        <v>AMA</v>
      </c>
      <c r="C64" s="23">
        <v>1</v>
      </c>
      <c r="D64" s="24" t="s">
        <v>0</v>
      </c>
      <c r="E64" s="23">
        <v>0</v>
      </c>
      <c r="F64" s="25" t="str">
        <f>Times!A7</f>
        <v>SJO</v>
      </c>
      <c r="G64" s="62" t="s">
        <v>56</v>
      </c>
      <c r="H64" s="27"/>
      <c r="I64" s="28" t="str">
        <f>Times!A13</f>
        <v>ROM</v>
      </c>
      <c r="J64" s="23">
        <v>2</v>
      </c>
      <c r="K64" s="24" t="s">
        <v>0</v>
      </c>
      <c r="L64" s="23">
        <v>2</v>
      </c>
      <c r="M64" s="25" t="str">
        <f>Times!A17</f>
        <v>IMI</v>
      </c>
      <c r="N64" s="62" t="s">
        <v>83</v>
      </c>
      <c r="P64" s="15"/>
    </row>
    <row r="65" spans="1:16" s="9" customFormat="1" ht="9.9499999999999993" customHeight="1" thickBot="1" x14ac:dyDescent="0.3">
      <c r="A65" s="34"/>
      <c r="B65" s="29"/>
      <c r="C65" s="35"/>
      <c r="D65" s="34"/>
      <c r="E65" s="35"/>
      <c r="F65" s="29"/>
      <c r="G65" s="31"/>
      <c r="H65" s="27"/>
      <c r="I65" s="29"/>
      <c r="J65" s="35"/>
      <c r="K65" s="34"/>
      <c r="L65" s="35"/>
      <c r="M65" s="29"/>
      <c r="N65" s="36"/>
      <c r="O65" s="15"/>
    </row>
    <row r="66" spans="1:16" ht="18" customHeight="1" thickBot="1" x14ac:dyDescent="0.3">
      <c r="A66" s="21">
        <v>30</v>
      </c>
      <c r="B66" s="33" t="str">
        <f>Times!A4</f>
        <v>GRE</v>
      </c>
      <c r="C66" s="23">
        <v>2</v>
      </c>
      <c r="D66" s="24" t="s">
        <v>0</v>
      </c>
      <c r="E66" s="23">
        <v>0</v>
      </c>
      <c r="F66" s="25" t="str">
        <f>Times!A8</f>
        <v>CHE</v>
      </c>
      <c r="G66" s="59" t="s">
        <v>48</v>
      </c>
      <c r="H66" s="27"/>
      <c r="I66" s="28" t="str">
        <f>Times!A14</f>
        <v>MIL</v>
      </c>
      <c r="J66" s="23">
        <v>1</v>
      </c>
      <c r="K66" s="24" t="s">
        <v>0</v>
      </c>
      <c r="L66" s="23">
        <v>4</v>
      </c>
      <c r="M66" s="25" t="str">
        <f>Times!A18</f>
        <v>VEL</v>
      </c>
      <c r="N66" s="59" t="s">
        <v>73</v>
      </c>
      <c r="P66" s="15"/>
    </row>
    <row r="67" spans="1:16" ht="9.9499999999999993" customHeight="1" thickBot="1" x14ac:dyDescent="0.3">
      <c r="A67" s="24"/>
      <c r="B67" s="29"/>
      <c r="C67" s="30"/>
      <c r="D67" s="24"/>
      <c r="E67" s="30"/>
      <c r="F67" s="29"/>
      <c r="G67" s="31"/>
      <c r="H67" s="27"/>
      <c r="I67" s="29"/>
      <c r="J67" s="30"/>
      <c r="K67" s="24"/>
      <c r="L67" s="30"/>
      <c r="M67" s="29"/>
      <c r="N67" s="32"/>
    </row>
    <row r="68" spans="1:16" ht="18" customHeight="1" thickBot="1" x14ac:dyDescent="0.3">
      <c r="A68" s="21">
        <v>31</v>
      </c>
      <c r="B68" s="160" t="str">
        <f>Times!A4</f>
        <v>GRE</v>
      </c>
      <c r="C68" s="155"/>
      <c r="D68" s="156" t="s">
        <v>0</v>
      </c>
      <c r="E68" s="155"/>
      <c r="F68" s="157" t="str">
        <f>Times!A9</f>
        <v>XXX</v>
      </c>
      <c r="G68" s="158" t="s">
        <v>58</v>
      </c>
      <c r="H68" s="27"/>
      <c r="I68" s="154" t="str">
        <f>Times!A14</f>
        <v>MIL</v>
      </c>
      <c r="J68" s="155"/>
      <c r="K68" s="156" t="s">
        <v>0</v>
      </c>
      <c r="L68" s="155"/>
      <c r="M68" s="157" t="str">
        <f>Times!A19</f>
        <v>XXX</v>
      </c>
      <c r="N68" s="158" t="s">
        <v>85</v>
      </c>
    </row>
    <row r="69" spans="1:16" s="9" customFormat="1" ht="9.9499999999999993" customHeight="1" thickBot="1" x14ac:dyDescent="0.3">
      <c r="A69" s="34"/>
      <c r="B69" s="34"/>
      <c r="C69" s="35"/>
      <c r="D69" s="27"/>
      <c r="E69" s="35"/>
      <c r="F69" s="34"/>
      <c r="G69" s="46"/>
      <c r="H69" s="27"/>
      <c r="I69" s="34"/>
      <c r="J69" s="35"/>
      <c r="K69" s="27"/>
      <c r="L69" s="35"/>
      <c r="M69" s="34"/>
      <c r="N69" s="46"/>
      <c r="O69" s="15"/>
    </row>
    <row r="70" spans="1:16" ht="18" customHeight="1" thickBot="1" x14ac:dyDescent="0.3">
      <c r="A70" s="21">
        <v>32</v>
      </c>
      <c r="B70" s="33" t="str">
        <f>Times!A3</f>
        <v>AMA</v>
      </c>
      <c r="C70" s="23">
        <v>2</v>
      </c>
      <c r="D70" s="24" t="s">
        <v>0</v>
      </c>
      <c r="E70" s="23">
        <v>4</v>
      </c>
      <c r="F70" s="25" t="str">
        <f>Times!A8</f>
        <v>CHE</v>
      </c>
      <c r="G70" s="63" t="s">
        <v>59</v>
      </c>
      <c r="H70" s="27"/>
      <c r="I70" s="28" t="str">
        <f>Times!A13</f>
        <v>ROM</v>
      </c>
      <c r="J70" s="23">
        <v>1</v>
      </c>
      <c r="K70" s="24" t="s">
        <v>0</v>
      </c>
      <c r="L70" s="23">
        <v>3</v>
      </c>
      <c r="M70" s="25" t="str">
        <f>Times!A18</f>
        <v>VEL</v>
      </c>
      <c r="N70" s="63" t="s">
        <v>86</v>
      </c>
      <c r="P70" s="15"/>
    </row>
    <row r="71" spans="1:16" ht="9.9499999999999993" customHeight="1" thickBot="1" x14ac:dyDescent="0.3">
      <c r="A71" s="24"/>
      <c r="B71" s="24"/>
      <c r="C71" s="30"/>
      <c r="D71" s="48"/>
      <c r="E71" s="30"/>
      <c r="F71" s="24"/>
      <c r="G71" s="49"/>
      <c r="H71" s="48"/>
      <c r="I71" s="24"/>
      <c r="J71" s="30"/>
      <c r="K71" s="48"/>
      <c r="L71" s="30"/>
      <c r="M71" s="24"/>
      <c r="N71" s="64"/>
    </row>
    <row r="72" spans="1:16" ht="18" customHeight="1" thickBot="1" x14ac:dyDescent="0.3">
      <c r="A72" s="21">
        <v>33</v>
      </c>
      <c r="B72" s="33" t="str">
        <f>Times!A1</f>
        <v>BAY</v>
      </c>
      <c r="C72" s="23">
        <v>5</v>
      </c>
      <c r="D72" s="24" t="s">
        <v>0</v>
      </c>
      <c r="E72" s="23">
        <v>0</v>
      </c>
      <c r="F72" s="25" t="str">
        <f>Times!A6</f>
        <v>SCR</v>
      </c>
      <c r="G72" s="59" t="s">
        <v>49</v>
      </c>
      <c r="H72" s="27"/>
      <c r="I72" s="28" t="str">
        <f>Times!A11</f>
        <v>PAR</v>
      </c>
      <c r="J72" s="23">
        <v>3</v>
      </c>
      <c r="K72" s="24" t="s">
        <v>0</v>
      </c>
      <c r="L72" s="23">
        <v>1</v>
      </c>
      <c r="M72" s="25" t="str">
        <f>Times!A16</f>
        <v>AME</v>
      </c>
      <c r="N72" s="59" t="s">
        <v>74</v>
      </c>
      <c r="P72" s="15"/>
    </row>
    <row r="73" spans="1:16" s="9" customFormat="1" ht="9.9499999999999993" customHeight="1" thickBot="1" x14ac:dyDescent="0.3">
      <c r="A73" s="34"/>
      <c r="B73" s="34"/>
      <c r="C73" s="35"/>
      <c r="D73" s="27"/>
      <c r="E73" s="35"/>
      <c r="F73" s="34"/>
      <c r="G73" s="36"/>
      <c r="H73" s="27"/>
      <c r="I73" s="34"/>
      <c r="J73" s="35"/>
      <c r="K73" s="27"/>
      <c r="L73" s="35"/>
      <c r="M73" s="34"/>
      <c r="N73" s="36"/>
      <c r="O73" s="15"/>
    </row>
    <row r="74" spans="1:16" ht="18" customHeight="1" thickBot="1" x14ac:dyDescent="0.3">
      <c r="A74" s="21">
        <v>34</v>
      </c>
      <c r="B74" s="33" t="str">
        <f>Times!A5</f>
        <v>AND</v>
      </c>
      <c r="C74" s="23">
        <v>3</v>
      </c>
      <c r="D74" s="24" t="s">
        <v>0</v>
      </c>
      <c r="E74" s="23">
        <v>3</v>
      </c>
      <c r="F74" s="25" t="str">
        <f>Times!A7</f>
        <v>SJO</v>
      </c>
      <c r="G74" s="87" t="s">
        <v>95</v>
      </c>
      <c r="H74" s="27"/>
      <c r="I74" s="160" t="str">
        <f>Times!A15</f>
        <v>XXX</v>
      </c>
      <c r="J74" s="155"/>
      <c r="K74" s="156" t="s">
        <v>0</v>
      </c>
      <c r="L74" s="155"/>
      <c r="M74" s="157" t="str">
        <f>Times!A17</f>
        <v>IMI</v>
      </c>
      <c r="N74" s="158" t="s">
        <v>99</v>
      </c>
    </row>
    <row r="75" spans="1:16" ht="9.9499999999999993" customHeight="1" thickBot="1" x14ac:dyDescent="0.3">
      <c r="A75" s="24"/>
      <c r="B75" s="24"/>
      <c r="C75" s="30"/>
      <c r="D75" s="48"/>
      <c r="E75" s="30"/>
      <c r="F75" s="24"/>
      <c r="G75" s="51"/>
      <c r="H75" s="48"/>
      <c r="I75" s="24"/>
      <c r="J75" s="30"/>
      <c r="K75" s="48"/>
      <c r="L75" s="30"/>
      <c r="M75" s="24"/>
      <c r="N75" s="51"/>
    </row>
    <row r="76" spans="1:16" ht="18" customHeight="1" thickBot="1" x14ac:dyDescent="0.3">
      <c r="A76" s="37">
        <v>35</v>
      </c>
      <c r="B76" s="38" t="str">
        <f>Times!A2</f>
        <v>SPO</v>
      </c>
      <c r="C76" s="39"/>
      <c r="D76" s="40" t="s">
        <v>0</v>
      </c>
      <c r="E76" s="39"/>
      <c r="F76" s="41" t="str">
        <f>Times!A10</f>
        <v>XXX</v>
      </c>
      <c r="G76" s="58"/>
      <c r="H76" s="43"/>
      <c r="I76" s="44" t="str">
        <f>Times!A12</f>
        <v>FLU</v>
      </c>
      <c r="J76" s="39"/>
      <c r="K76" s="40" t="s">
        <v>0</v>
      </c>
      <c r="L76" s="39"/>
      <c r="M76" s="41" t="str">
        <f>Times!A20</f>
        <v>XXX</v>
      </c>
      <c r="N76" s="58"/>
    </row>
    <row r="77" spans="1:16" s="9" customFormat="1" ht="9.9499999999999993" customHeight="1" thickBot="1" x14ac:dyDescent="0.3">
      <c r="A77" s="34"/>
      <c r="B77" s="34"/>
      <c r="C77" s="35"/>
      <c r="D77" s="27"/>
      <c r="E77" s="35"/>
      <c r="F77" s="34"/>
      <c r="G77" s="53"/>
      <c r="H77" s="27"/>
      <c r="I77" s="34"/>
      <c r="J77" s="35"/>
      <c r="K77" s="27"/>
      <c r="L77" s="35"/>
      <c r="M77" s="34"/>
      <c r="N77" s="53"/>
      <c r="O77" s="15"/>
    </row>
    <row r="78" spans="1:16" ht="18" customHeight="1" thickBot="1" x14ac:dyDescent="0.3">
      <c r="A78" s="21">
        <v>36</v>
      </c>
      <c r="B78" s="33" t="str">
        <f>Times!A3</f>
        <v>AMA</v>
      </c>
      <c r="C78" s="23">
        <v>2</v>
      </c>
      <c r="D78" s="24" t="s">
        <v>0</v>
      </c>
      <c r="E78" s="23">
        <v>1</v>
      </c>
      <c r="F78" s="25" t="str">
        <f>Times!A4</f>
        <v>GRE</v>
      </c>
      <c r="G78" s="65" t="s">
        <v>61</v>
      </c>
      <c r="H78" s="27"/>
      <c r="I78" s="28" t="str">
        <f>Times!A13</f>
        <v>ROM</v>
      </c>
      <c r="J78" s="23">
        <v>3</v>
      </c>
      <c r="K78" s="24" t="s">
        <v>0</v>
      </c>
      <c r="L78" s="23">
        <v>1</v>
      </c>
      <c r="M78" s="25" t="str">
        <f>Times!A14</f>
        <v>MIL</v>
      </c>
      <c r="N78" s="65" t="s">
        <v>88</v>
      </c>
      <c r="P78" s="15"/>
    </row>
    <row r="79" spans="1:16" ht="9.9499999999999993" customHeight="1" thickBot="1" x14ac:dyDescent="0.3">
      <c r="A79" s="24"/>
      <c r="B79" s="24"/>
      <c r="C79" s="30"/>
      <c r="D79" s="48"/>
      <c r="E79" s="30"/>
      <c r="F79" s="24"/>
      <c r="G79" s="32"/>
      <c r="H79" s="48"/>
      <c r="I79" s="24"/>
      <c r="J79" s="30"/>
      <c r="K79" s="48"/>
      <c r="L79" s="30"/>
      <c r="M79" s="24"/>
      <c r="N79" s="32"/>
    </row>
    <row r="80" spans="1:16" ht="18" customHeight="1" thickBot="1" x14ac:dyDescent="0.3">
      <c r="A80" s="37">
        <v>37</v>
      </c>
      <c r="B80" s="38" t="str">
        <f>Times!A5</f>
        <v>AND</v>
      </c>
      <c r="C80" s="39"/>
      <c r="D80" s="40" t="s">
        <v>0</v>
      </c>
      <c r="E80" s="39"/>
      <c r="F80" s="41" t="str">
        <f>Times!A10</f>
        <v>XXX</v>
      </c>
      <c r="G80" s="54"/>
      <c r="H80" s="43"/>
      <c r="I80" s="44" t="str">
        <f>Times!A15</f>
        <v>XXX</v>
      </c>
      <c r="J80" s="39"/>
      <c r="K80" s="40" t="s">
        <v>0</v>
      </c>
      <c r="L80" s="39"/>
      <c r="M80" s="41" t="str">
        <f>Times!A20</f>
        <v>XXX</v>
      </c>
      <c r="N80" s="54"/>
    </row>
    <row r="81" spans="1:16" s="9" customFormat="1" ht="9.9499999999999993" customHeight="1" thickBot="1" x14ac:dyDescent="0.3">
      <c r="A81" s="34"/>
      <c r="B81" s="34"/>
      <c r="C81" s="35"/>
      <c r="D81" s="27"/>
      <c r="E81" s="35"/>
      <c r="F81" s="34"/>
      <c r="G81" s="36"/>
      <c r="H81" s="27"/>
      <c r="I81" s="34"/>
      <c r="J81" s="35"/>
      <c r="K81" s="27"/>
      <c r="L81" s="35"/>
      <c r="M81" s="34"/>
      <c r="N81" s="36"/>
      <c r="O81" s="15"/>
    </row>
    <row r="82" spans="1:16" ht="18" customHeight="1" thickBot="1" x14ac:dyDescent="0.3">
      <c r="A82" s="21">
        <v>38</v>
      </c>
      <c r="B82" s="33" t="str">
        <f>Times!A1</f>
        <v>BAY</v>
      </c>
      <c r="C82" s="23">
        <v>3</v>
      </c>
      <c r="D82" s="24" t="s">
        <v>0</v>
      </c>
      <c r="E82" s="23">
        <v>1</v>
      </c>
      <c r="F82" s="25" t="str">
        <f>Times!A2</f>
        <v>SPO</v>
      </c>
      <c r="G82" s="63" t="s">
        <v>60</v>
      </c>
      <c r="H82" s="27"/>
      <c r="I82" s="28" t="str">
        <f>Times!A11</f>
        <v>PAR</v>
      </c>
      <c r="J82" s="23">
        <v>3</v>
      </c>
      <c r="K82" s="24" t="s">
        <v>0</v>
      </c>
      <c r="L82" s="23">
        <v>4</v>
      </c>
      <c r="M82" s="25" t="str">
        <f>Times!A12</f>
        <v>FLU</v>
      </c>
      <c r="N82" s="63" t="s">
        <v>87</v>
      </c>
      <c r="P82" s="15"/>
    </row>
    <row r="83" spans="1:16" ht="9.9499999999999993" customHeight="1" thickBot="1" x14ac:dyDescent="0.3">
      <c r="A83" s="24"/>
      <c r="B83" s="24"/>
      <c r="C83" s="30"/>
      <c r="D83" s="48"/>
      <c r="E83" s="30"/>
      <c r="F83" s="24"/>
      <c r="G83" s="32"/>
      <c r="H83" s="48"/>
      <c r="I83" s="24"/>
      <c r="J83" s="30"/>
      <c r="K83" s="48"/>
      <c r="L83" s="30"/>
      <c r="M83" s="24"/>
      <c r="N83" s="32"/>
    </row>
    <row r="84" spans="1:16" ht="18" customHeight="1" thickBot="1" x14ac:dyDescent="0.3">
      <c r="A84" s="21">
        <v>39</v>
      </c>
      <c r="B84" s="33" t="str">
        <f>Times!A6</f>
        <v>SCR</v>
      </c>
      <c r="C84" s="23">
        <v>0</v>
      </c>
      <c r="D84" s="24" t="s">
        <v>0</v>
      </c>
      <c r="E84" s="23">
        <v>0</v>
      </c>
      <c r="F84" s="25" t="str">
        <f>Times!A7</f>
        <v>SJO</v>
      </c>
      <c r="G84" s="65" t="s">
        <v>62</v>
      </c>
      <c r="H84" s="27"/>
      <c r="I84" s="28" t="str">
        <f>Times!A16</f>
        <v>AME</v>
      </c>
      <c r="J84" s="23">
        <v>3</v>
      </c>
      <c r="K84" s="24" t="s">
        <v>0</v>
      </c>
      <c r="L84" s="23">
        <v>1</v>
      </c>
      <c r="M84" s="25" t="str">
        <f>Times!A17</f>
        <v>IMI</v>
      </c>
      <c r="N84" s="65" t="s">
        <v>93</v>
      </c>
      <c r="P84" s="15"/>
    </row>
    <row r="85" spans="1:16" s="9" customFormat="1" ht="9.9499999999999993" customHeight="1" thickBot="1" x14ac:dyDescent="0.3">
      <c r="A85" s="34"/>
      <c r="B85" s="34"/>
      <c r="C85" s="35"/>
      <c r="D85" s="27"/>
      <c r="E85" s="35"/>
      <c r="F85" s="34"/>
      <c r="G85" s="36"/>
      <c r="H85" s="27"/>
      <c r="I85" s="34"/>
      <c r="J85" s="35"/>
      <c r="K85" s="27"/>
      <c r="L85" s="35"/>
      <c r="M85" s="34"/>
      <c r="N85" s="36"/>
      <c r="O85" s="15"/>
    </row>
    <row r="86" spans="1:16" ht="18" customHeight="1" thickBot="1" x14ac:dyDescent="0.3">
      <c r="A86" s="21">
        <v>40</v>
      </c>
      <c r="B86" s="160" t="str">
        <f>Times!A8</f>
        <v>CHE</v>
      </c>
      <c r="C86" s="155"/>
      <c r="D86" s="156" t="s">
        <v>0</v>
      </c>
      <c r="E86" s="155"/>
      <c r="F86" s="157" t="str">
        <f>Times!A9</f>
        <v>XXX</v>
      </c>
      <c r="G86" s="158" t="s">
        <v>57</v>
      </c>
      <c r="H86" s="27"/>
      <c r="I86" s="154" t="str">
        <f>Times!A18</f>
        <v>VEL</v>
      </c>
      <c r="J86" s="155"/>
      <c r="K86" s="156" t="s">
        <v>0</v>
      </c>
      <c r="L86" s="155"/>
      <c r="M86" s="157" t="str">
        <f>Times!A19</f>
        <v>XXX</v>
      </c>
      <c r="N86" s="158" t="s">
        <v>84</v>
      </c>
    </row>
    <row r="87" spans="1:16" ht="9.9499999999999993" customHeight="1" thickBot="1" x14ac:dyDescent="0.3">
      <c r="A87" s="24"/>
      <c r="B87" s="24"/>
      <c r="C87" s="30"/>
      <c r="D87" s="48"/>
      <c r="E87" s="30"/>
      <c r="F87" s="24"/>
      <c r="G87" s="49"/>
      <c r="H87" s="48"/>
      <c r="I87" s="24"/>
      <c r="J87" s="30"/>
      <c r="K87" s="48"/>
      <c r="L87" s="30"/>
      <c r="M87" s="24"/>
      <c r="N87" s="49"/>
    </row>
    <row r="88" spans="1:16" ht="18" customHeight="1" thickBot="1" x14ac:dyDescent="0.3">
      <c r="A88" s="21">
        <v>41</v>
      </c>
      <c r="B88" s="33" t="str">
        <f>Times!A4</f>
        <v>GRE</v>
      </c>
      <c r="C88" s="23">
        <v>3</v>
      </c>
      <c r="D88" s="24" t="s">
        <v>0</v>
      </c>
      <c r="E88" s="23">
        <v>1</v>
      </c>
      <c r="F88" s="25" t="str">
        <f>Times!A7</f>
        <v>SJO</v>
      </c>
      <c r="G88" s="52" t="s">
        <v>40</v>
      </c>
      <c r="H88" s="27"/>
      <c r="I88" s="28" t="str">
        <f>Times!A14</f>
        <v>MIL</v>
      </c>
      <c r="J88" s="23">
        <v>0</v>
      </c>
      <c r="K88" s="24" t="s">
        <v>0</v>
      </c>
      <c r="L88" s="23">
        <v>2</v>
      </c>
      <c r="M88" s="25" t="str">
        <f>Times!A17</f>
        <v>IMI</v>
      </c>
      <c r="N88" s="52" t="s">
        <v>66</v>
      </c>
      <c r="P88" s="15"/>
    </row>
    <row r="89" spans="1:16" s="9" customFormat="1" ht="9.9499999999999993" customHeight="1" thickBot="1" x14ac:dyDescent="0.3">
      <c r="A89" s="34"/>
      <c r="B89" s="34"/>
      <c r="C89" s="35"/>
      <c r="D89" s="27"/>
      <c r="E89" s="35"/>
      <c r="F89" s="34"/>
      <c r="G89" s="46"/>
      <c r="H89" s="27"/>
      <c r="I89" s="34"/>
      <c r="J89" s="35"/>
      <c r="K89" s="27"/>
      <c r="L89" s="35"/>
      <c r="M89" s="34"/>
      <c r="N89" s="46"/>
      <c r="O89" s="15"/>
    </row>
    <row r="90" spans="1:16" ht="18" customHeight="1" thickBot="1" x14ac:dyDescent="0.3">
      <c r="A90" s="37">
        <v>42</v>
      </c>
      <c r="B90" s="38" t="str">
        <f>Times!A3</f>
        <v>AMA</v>
      </c>
      <c r="C90" s="39"/>
      <c r="D90" s="40" t="s">
        <v>0</v>
      </c>
      <c r="E90" s="39"/>
      <c r="F90" s="41" t="str">
        <f>Times!A10</f>
        <v>XXX</v>
      </c>
      <c r="G90" s="42"/>
      <c r="H90" s="43"/>
      <c r="I90" s="44" t="str">
        <f>Times!A13</f>
        <v>ROM</v>
      </c>
      <c r="J90" s="39"/>
      <c r="K90" s="40" t="s">
        <v>0</v>
      </c>
      <c r="L90" s="39"/>
      <c r="M90" s="41" t="str">
        <f>Times!A20</f>
        <v>XXX</v>
      </c>
      <c r="N90" s="42"/>
    </row>
    <row r="91" spans="1:16" ht="9.9499999999999993" customHeight="1" thickBot="1" x14ac:dyDescent="0.3">
      <c r="A91" s="24"/>
      <c r="B91" s="24"/>
      <c r="C91" s="30"/>
      <c r="D91" s="48"/>
      <c r="E91" s="30"/>
      <c r="F91" s="24"/>
      <c r="G91" s="32"/>
      <c r="H91" s="48"/>
      <c r="I91" s="24"/>
      <c r="J91" s="30"/>
      <c r="K91" s="48"/>
      <c r="L91" s="30"/>
      <c r="M91" s="24"/>
      <c r="N91" s="32"/>
    </row>
    <row r="92" spans="1:16" ht="18" customHeight="1" thickBot="1" x14ac:dyDescent="0.3">
      <c r="A92" s="21">
        <v>43</v>
      </c>
      <c r="B92" s="160" t="str">
        <f>Times!A5</f>
        <v>AND</v>
      </c>
      <c r="C92" s="155"/>
      <c r="D92" s="156" t="s">
        <v>0</v>
      </c>
      <c r="E92" s="155"/>
      <c r="F92" s="157" t="str">
        <f>Times!A9</f>
        <v>XXX</v>
      </c>
      <c r="G92" s="158" t="s">
        <v>63</v>
      </c>
      <c r="H92" s="27"/>
      <c r="I92" s="154" t="str">
        <f>Times!A15</f>
        <v>XXX</v>
      </c>
      <c r="J92" s="155"/>
      <c r="K92" s="156" t="s">
        <v>0</v>
      </c>
      <c r="L92" s="155"/>
      <c r="M92" s="157" t="str">
        <f>Times!A19</f>
        <v>XXX</v>
      </c>
      <c r="N92" s="158" t="s">
        <v>94</v>
      </c>
    </row>
    <row r="93" spans="1:16" ht="9.9499999999999993" customHeight="1" thickBot="1" x14ac:dyDescent="0.3">
      <c r="A93" s="34"/>
      <c r="B93" s="34"/>
      <c r="C93" s="35"/>
      <c r="D93" s="27"/>
      <c r="E93" s="35"/>
      <c r="F93" s="34"/>
      <c r="G93" s="53"/>
      <c r="H93" s="27"/>
      <c r="I93" s="34"/>
      <c r="J93" s="35"/>
      <c r="K93" s="27"/>
      <c r="L93" s="35"/>
      <c r="M93" s="34"/>
      <c r="N93" s="53"/>
    </row>
    <row r="94" spans="1:16" ht="18" customHeight="1" thickBot="1" x14ac:dyDescent="0.3">
      <c r="A94" s="21">
        <v>44</v>
      </c>
      <c r="B94" s="33" t="str">
        <f>Times!A2</f>
        <v>SPO</v>
      </c>
      <c r="C94" s="23">
        <v>1</v>
      </c>
      <c r="D94" s="24" t="s">
        <v>0</v>
      </c>
      <c r="E94" s="23">
        <v>1</v>
      </c>
      <c r="F94" s="25" t="str">
        <f>Times!A6</f>
        <v>SCR</v>
      </c>
      <c r="G94" s="87" t="s">
        <v>100</v>
      </c>
      <c r="H94" s="27"/>
      <c r="I94" s="28" t="str">
        <f>Times!A12</f>
        <v>FLU</v>
      </c>
      <c r="J94" s="23">
        <v>1</v>
      </c>
      <c r="K94" s="24" t="s">
        <v>0</v>
      </c>
      <c r="L94" s="23">
        <v>0</v>
      </c>
      <c r="M94" s="25" t="str">
        <f>Times!A16</f>
        <v>AME</v>
      </c>
      <c r="N94" s="87" t="s">
        <v>98</v>
      </c>
      <c r="P94" s="15"/>
    </row>
    <row r="95" spans="1:16" ht="9.9499999999999993" customHeight="1" thickBot="1" x14ac:dyDescent="0.3">
      <c r="A95" s="24"/>
      <c r="B95" s="24"/>
      <c r="C95" s="30"/>
      <c r="D95" s="48"/>
      <c r="E95" s="30"/>
      <c r="F95" s="24"/>
      <c r="G95" s="51"/>
      <c r="H95" s="48"/>
      <c r="I95" s="24"/>
      <c r="J95" s="30"/>
      <c r="K95" s="48"/>
      <c r="L95" s="30"/>
      <c r="M95" s="24"/>
      <c r="N95" s="51"/>
    </row>
    <row r="96" spans="1:16" ht="18" customHeight="1" thickBot="1" x14ac:dyDescent="0.3">
      <c r="A96" s="21">
        <v>45</v>
      </c>
      <c r="B96" s="33" t="str">
        <f>Times!A1</f>
        <v>BAY</v>
      </c>
      <c r="C96" s="23">
        <v>5</v>
      </c>
      <c r="D96" s="24" t="s">
        <v>0</v>
      </c>
      <c r="E96" s="23">
        <v>1</v>
      </c>
      <c r="F96" s="25" t="str">
        <f>Times!A8</f>
        <v>CHE</v>
      </c>
      <c r="G96" s="87" t="s">
        <v>97</v>
      </c>
      <c r="H96" s="27"/>
      <c r="I96" s="28" t="str">
        <f>Times!A11</f>
        <v>PAR</v>
      </c>
      <c r="J96" s="23">
        <v>2</v>
      </c>
      <c r="K96" s="24" t="s">
        <v>0</v>
      </c>
      <c r="L96" s="23">
        <v>3</v>
      </c>
      <c r="M96" s="25" t="str">
        <f>Times!A18</f>
        <v>VEL</v>
      </c>
      <c r="N96" s="87" t="s">
        <v>96</v>
      </c>
      <c r="P96" s="15"/>
    </row>
  </sheetData>
  <sheetProtection algorithmName="SHA-512" hashValue="s3RGiY5++Z07sU7RfMYfLVeutTAnyTUdBKUtf0uPdHmCRzE4v53eWLVm9DsijH9GE+wWDp5ABqTpQ/3ngDPmjg==" saltValue="igauc1ONoC3GxsR9LMF4Bg==" spinCount="100000" sheet="1" objects="1" scenarios="1"/>
  <mergeCells count="6">
    <mergeCell ref="B6:F6"/>
    <mergeCell ref="I6:M6"/>
    <mergeCell ref="A1:N2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R26"/>
  <sheetViews>
    <sheetView zoomScale="60" zoomScaleNormal="60" workbookViewId="0">
      <selection activeCell="V9" sqref="V9"/>
    </sheetView>
  </sheetViews>
  <sheetFormatPr defaultRowHeight="23.25" x14ac:dyDescent="0.2"/>
  <cols>
    <col min="1" max="1" width="5.85546875" style="48" bestFit="1" customWidth="1"/>
    <col min="2" max="2" width="17.28515625" style="48" bestFit="1" customWidth="1"/>
    <col min="3" max="3" width="12.28515625" style="24" bestFit="1" customWidth="1"/>
    <col min="4" max="4" width="13.7109375" style="48" bestFit="1" customWidth="1"/>
    <col min="5" max="5" width="16" style="48" bestFit="1" customWidth="1"/>
    <col min="6" max="10" width="7.7109375" style="48" customWidth="1"/>
    <col min="11" max="11" width="13.42578125" style="24" bestFit="1" customWidth="1"/>
    <col min="12" max="12" width="10.5703125" style="81" bestFit="1" customWidth="1"/>
    <col min="13" max="13" width="14" style="82" bestFit="1" customWidth="1"/>
    <col min="14" max="15" width="11.85546875" style="82" bestFit="1" customWidth="1"/>
    <col min="16" max="16" width="10.7109375" style="82" bestFit="1" customWidth="1"/>
    <col min="17" max="17" width="9.140625" style="48"/>
    <col min="18" max="18" width="9.28515625" style="48" bestFit="1" customWidth="1"/>
    <col min="19" max="16384" width="9.140625" style="48"/>
  </cols>
  <sheetData>
    <row r="1" spans="1:18" ht="12.95" customHeight="1" thickTop="1" thickBot="1" x14ac:dyDescent="0.25">
      <c r="A1" s="188" t="s">
        <v>2</v>
      </c>
      <c r="B1" s="189"/>
      <c r="C1" s="189"/>
      <c r="D1" s="189"/>
      <c r="E1" s="189"/>
      <c r="F1" s="189"/>
      <c r="G1" s="189"/>
      <c r="H1" s="189"/>
      <c r="I1" s="189"/>
      <c r="J1" s="189"/>
      <c r="K1" s="190"/>
      <c r="L1" s="10"/>
      <c r="M1" s="196" t="s">
        <v>6</v>
      </c>
      <c r="N1" s="196"/>
      <c r="O1" s="196"/>
      <c r="P1" s="196"/>
    </row>
    <row r="2" spans="1:18" ht="12.95" customHeight="1" thickTop="1" thickBot="1" x14ac:dyDescent="0.25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3"/>
      <c r="L2" s="10"/>
      <c r="M2" s="196"/>
      <c r="N2" s="196"/>
      <c r="O2" s="196"/>
      <c r="P2" s="196"/>
    </row>
    <row r="3" spans="1:18" ht="24.75" thickTop="1" thickBot="1" x14ac:dyDescent="0.25">
      <c r="A3" s="194" t="s">
        <v>13</v>
      </c>
      <c r="B3" s="67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8" t="s">
        <v>11</v>
      </c>
      <c r="K3" s="68" t="s">
        <v>12</v>
      </c>
      <c r="L3" s="77" t="s">
        <v>90</v>
      </c>
      <c r="M3" s="78" t="s">
        <v>3</v>
      </c>
      <c r="N3" s="78" t="s">
        <v>1</v>
      </c>
      <c r="O3" s="78" t="s">
        <v>91</v>
      </c>
      <c r="P3" s="78" t="s">
        <v>92</v>
      </c>
      <c r="Q3" s="29"/>
    </row>
    <row r="4" spans="1:18" s="27" customFormat="1" ht="24.75" customHeight="1" thickTop="1" thickBot="1" x14ac:dyDescent="0.25">
      <c r="A4" s="194"/>
      <c r="B4" s="121">
        <f t="shared" ref="B4:B11" si="0">IF(D4&gt;0,SUM((E4/(D4*3))),0)</f>
        <v>0.80952380952380953</v>
      </c>
      <c r="C4" s="122" t="str">
        <f>Times!A1</f>
        <v>BAY</v>
      </c>
      <c r="D4" s="122">
        <f>SUM(IF(ISNUMBER('Tabela 1ª Fase'!C8),1)+IF(ISNUMBER('Tabela 1ª Fase'!C20),1)+IF(ISNUMBER('Tabela 1ª Fase'!C34),1)+IF(ISNUMBER('Tabela 1ª Fase'!C42),1)+IF(ISNUMBER('Tabela 1ª Fase'!C52),1)+IF(ISNUMBER('Tabela 1ª Fase'!C58),1)+IF(ISNUMBER('Tabela 1ª Fase'!C72),1)+IF(ISNUMBER('Tabela 1ª Fase'!C82),1)+IF(ISNUMBER('Tabela 1ª Fase'!C96),1))</f>
        <v>7</v>
      </c>
      <c r="E4" s="122">
        <f t="shared" ref="E4:E11" si="1">SUM(F4*3)+G4</f>
        <v>17</v>
      </c>
      <c r="F4" s="122">
        <f>SUM(IF('Tabela 1ª Fase'!C8&gt;'Tabela 1ª Fase'!E8,1,0)+IF('Tabela 1ª Fase'!C20&gt;'Tabela 1ª Fase'!E20,1,0)+IF('Tabela 1ª Fase'!C34&gt;'Tabela 1ª Fase'!E34,1,0)+IF('Tabela 1ª Fase'!C42&gt;'Tabela 1ª Fase'!E42,1,0)+IF('Tabela 1ª Fase'!C52&gt;'Tabela 1ª Fase'!E52,1,0)+IF('Tabela 1ª Fase'!C58&gt;'Tabela 1ª Fase'!E58,1,0)+IF('Tabela 1ª Fase'!C72&gt;'Tabela 1ª Fase'!E72,1,0)+IF('Tabela 1ª Fase'!C82&gt;'Tabela 1ª Fase'!E82,1,0)+IF('Tabela 1ª Fase'!C96&gt;'Tabela 1ª Fase'!E96,1,0))</f>
        <v>5</v>
      </c>
      <c r="G4" s="122">
        <f>SUM(IF(ISNUMBER('Tabela 1ª Fase'!C8),IF('Tabela 1ª Fase'!C8='Tabela 1ª Fase'!E8,1,0))+IF(ISNUMBER('Tabela 1ª Fase'!C20),IF('Tabela 1ª Fase'!C20='Tabela 1ª Fase'!E20,1,0))+IF(ISNUMBER('Tabela 1ª Fase'!C34),IF('Tabela 1ª Fase'!C34='Tabela 1ª Fase'!E34,1,0))+IF(ISNUMBER('Tabela 1ª Fase'!C42),IF('Tabela 1ª Fase'!C42='Tabela 1ª Fase'!E42,1,0))+IF(ISNUMBER('Tabela 1ª Fase'!C52),IF('Tabela 1ª Fase'!C52='Tabela 1ª Fase'!E52,1,0))+IF(ISNUMBER('Tabela 1ª Fase'!C58),IF('Tabela 1ª Fase'!C58='Tabela 1ª Fase'!E58,1,0))+IF(ISNUMBER('Tabela 1ª Fase'!C72),IF('Tabela 1ª Fase'!C72='Tabela 1ª Fase'!E72,1,0))+IF(ISNUMBER('Tabela 1ª Fase'!C82),IF('Tabela 1ª Fase'!C82='Tabela 1ª Fase'!E82,1,0))+IF(ISNUMBER('Tabela 1ª Fase'!C96),IF('Tabela 1ª Fase'!C96='Tabela 1ª Fase'!E96,1,0)))</f>
        <v>2</v>
      </c>
      <c r="H4" s="122">
        <f>SUM(IF('Tabela 1ª Fase'!C8&lt;'Tabela 1ª Fase'!E8,1,0)+IF('Tabela 1ª Fase'!C20&lt;'Tabela 1ª Fase'!E20,1,0)+IF('Tabela 1ª Fase'!C34&lt;'Tabela 1ª Fase'!E34,1,0)+IF('Tabela 1ª Fase'!C42&lt;'Tabela 1ª Fase'!E42,1,0)+IF('Tabela 1ª Fase'!C52&lt;'Tabela 1ª Fase'!E52,1,0)+IF('Tabela 1ª Fase'!C58&lt;'Tabela 1ª Fase'!E58,1,0)+IF('Tabela 1ª Fase'!C72&lt;'Tabela 1ª Fase'!E72,1,0)+IF('Tabela 1ª Fase'!C82&lt;'Tabela 1ª Fase'!E82,1,0)+IF('Tabela 1ª Fase'!C96&lt;'Tabela 1ª Fase'!E96,1,0))</f>
        <v>0</v>
      </c>
      <c r="I4" s="122">
        <f>SUM('Tabela 1ª Fase'!C8+'Tabela 1ª Fase'!C20+'Tabela 1ª Fase'!C34+'Tabela 1ª Fase'!C42+'Tabela 1ª Fase'!C52+'Tabela 1ª Fase'!C58+'Tabela 1ª Fase'!C72+'Tabela 1ª Fase'!C82+'Tabela 1ª Fase'!C96)</f>
        <v>22</v>
      </c>
      <c r="J4" s="122">
        <f>SUM('Tabela 1ª Fase'!E8+'Tabela 1ª Fase'!E20+'Tabela 1ª Fase'!E34+'Tabela 1ª Fase'!E42+'Tabela 1ª Fase'!E52+'Tabela 1ª Fase'!E58+'Tabela 1ª Fase'!E72+'Tabela 1ª Fase'!E82+'Tabela 1ª Fase'!E96)</f>
        <v>5</v>
      </c>
      <c r="K4" s="123">
        <f t="shared" ref="K4:K11" si="2">SUM(I4-J4)</f>
        <v>17</v>
      </c>
      <c r="L4" s="161" t="s">
        <v>0</v>
      </c>
      <c r="M4" s="168">
        <v>2</v>
      </c>
      <c r="N4" s="162">
        <f t="shared" ref="N4:N11" si="3">25-M4</f>
        <v>23</v>
      </c>
      <c r="O4" s="162">
        <v>10</v>
      </c>
      <c r="P4" s="162">
        <f t="shared" ref="P4:P11" si="4">SUM(N4+O4)</f>
        <v>33</v>
      </c>
      <c r="Q4" s="69"/>
      <c r="R4" s="119"/>
    </row>
    <row r="5" spans="1:18" s="27" customFormat="1" ht="24.95" customHeight="1" thickTop="1" thickBot="1" x14ac:dyDescent="0.25">
      <c r="A5" s="194"/>
      <c r="B5" s="124">
        <f t="shared" si="0"/>
        <v>0.61904761904761907</v>
      </c>
      <c r="C5" s="125" t="str">
        <f>Times!A8</f>
        <v>CHE</v>
      </c>
      <c r="D5" s="125">
        <f>SUM(IF(ISNUMBER('Tabela 1ª Fase'!E16),1)+IF(ISNUMBER('Tabela 1ª Fase'!E22),1)+IF(ISNUMBER('Tabela 1ª Fase'!E32),1)+IF(ISNUMBER('Tabela 1ª Fase'!E46),1)+IF(ISNUMBER('Tabela 1ª Fase'!C56),1)+IF(ISNUMBER('Tabela 1ª Fase'!E66),1)+IF(ISNUMBER('Tabela 1ª Fase'!E70),1)+IF(ISNUMBER('Tabela 1ª Fase'!C86),1)+IF(ISNUMBER('Tabela 1ª Fase'!E96),1))</f>
        <v>7</v>
      </c>
      <c r="E5" s="125">
        <f t="shared" si="1"/>
        <v>13</v>
      </c>
      <c r="F5" s="125">
        <f>SUM(IF('Tabela 1ª Fase'!E16&gt;'Tabela 1ª Fase'!C16,1,0)+IF('Tabela 1ª Fase'!E22&gt;'Tabela 1ª Fase'!C22,1,0)+IF('Tabela 1ª Fase'!E32&gt;'Tabela 1ª Fase'!C32,1,0)+IF('Tabela 1ª Fase'!E46&gt;'Tabela 1ª Fase'!C46,1,0)+IF('Tabela 1ª Fase'!C56&gt;'Tabela 1ª Fase'!E56,1,0)+IF('Tabela 1ª Fase'!E66&gt;'Tabela 1ª Fase'!C66,1,0)+IF('Tabela 1ª Fase'!E70&gt;'Tabela 1ª Fase'!C70,1,0)+IF('Tabela 1ª Fase'!C86&gt;'Tabela 1ª Fase'!E86,1,0)+IF('Tabela 1ª Fase'!E96&gt;'Tabela 1ª Fase'!C96,1,0))</f>
        <v>4</v>
      </c>
      <c r="G5" s="125">
        <f>SUM(IF(ISNUMBER('Tabela 1ª Fase'!E16),IF('Tabela 1ª Fase'!E16='Tabela 1ª Fase'!C16,1,0))+IF(ISNUMBER('Tabela 1ª Fase'!E22),IF('Tabela 1ª Fase'!E22='Tabela 1ª Fase'!C22,1,0))+IF(ISNUMBER('Tabela 1ª Fase'!E32),IF('Tabela 1ª Fase'!E32='Tabela 1ª Fase'!C32,1,0))+IF(ISNUMBER('Tabela 1ª Fase'!E46),IF('Tabela 1ª Fase'!E46='Tabela 1ª Fase'!C46,1,0))+IF(ISNUMBER('Tabela 1ª Fase'!C56),IF('Tabela 1ª Fase'!C56='Tabela 1ª Fase'!E56,1,0))+IF(ISNUMBER('Tabela 1ª Fase'!E66),IF('Tabela 1ª Fase'!E66='Tabela 1ª Fase'!C66,1,0))+IF(ISNUMBER('Tabela 1ª Fase'!E70),IF('Tabela 1ª Fase'!E70='Tabela 1ª Fase'!C70,1,0))+IF(ISNUMBER('Tabela 1ª Fase'!C86),IF('Tabela 1ª Fase'!C86='Tabela 1ª Fase'!E86,1,0))+IF(ISNUMBER('Tabela 1ª Fase'!E96),IF('Tabela 1ª Fase'!E96='Tabela 1ª Fase'!C96,1,0)))</f>
        <v>1</v>
      </c>
      <c r="H5" s="125">
        <f>SUM(IF('Tabela 1ª Fase'!E16&lt;'Tabela 1ª Fase'!C16,1,0)+IF('Tabela 1ª Fase'!E22&lt;'Tabela 1ª Fase'!C22,1,0)+IF('Tabela 1ª Fase'!E32&lt;'Tabela 1ª Fase'!C32,1,0)+IF('Tabela 1ª Fase'!E46&lt;'Tabela 1ª Fase'!C46,1,0)+IF('Tabela 1ª Fase'!C56&lt;'Tabela 1ª Fase'!E56,1,0)+IF('Tabela 1ª Fase'!E66&lt;'Tabela 1ª Fase'!C66,1,0)+IF('Tabela 1ª Fase'!E70&lt;'Tabela 1ª Fase'!C70,1,0)+IF('Tabela 1ª Fase'!C86&lt;'Tabela 1ª Fase'!E86,1,0)+IF('Tabela 1ª Fase'!E96&lt;'Tabela 1ª Fase'!C96,1,0))</f>
        <v>2</v>
      </c>
      <c r="I5" s="125">
        <f>SUM('Tabela 1ª Fase'!E16+'Tabela 1ª Fase'!E22+'Tabela 1ª Fase'!E32+'Tabela 1ª Fase'!E46+'Tabela 1ª Fase'!C56+'Tabela 1ª Fase'!E66+'Tabela 1ª Fase'!E70+'Tabela 1ª Fase'!C86+'Tabela 1ª Fase'!E96)</f>
        <v>11</v>
      </c>
      <c r="J5" s="125">
        <f>SUM('Tabela 1ª Fase'!C16+'Tabela 1ª Fase'!C22+'Tabela 1ª Fase'!C32+'Tabela 1ª Fase'!C46+'Tabela 1ª Fase'!E56+'Tabela 1ª Fase'!C66+'Tabela 1ª Fase'!C70+'Tabela 1ª Fase'!E86+'Tabela 1ª Fase'!C96)</f>
        <v>12</v>
      </c>
      <c r="K5" s="126">
        <f t="shared" si="2"/>
        <v>-1</v>
      </c>
      <c r="L5" s="161" t="s">
        <v>0</v>
      </c>
      <c r="M5" s="162">
        <v>3</v>
      </c>
      <c r="N5" s="162">
        <f t="shared" si="3"/>
        <v>22</v>
      </c>
      <c r="O5" s="162">
        <v>8</v>
      </c>
      <c r="P5" s="162">
        <f t="shared" si="4"/>
        <v>30</v>
      </c>
      <c r="Q5" s="69"/>
    </row>
    <row r="6" spans="1:18" s="27" customFormat="1" ht="24.95" customHeight="1" thickTop="1" thickBot="1" x14ac:dyDescent="0.25">
      <c r="A6" s="194"/>
      <c r="B6" s="124">
        <f t="shared" si="0"/>
        <v>0.5714285714285714</v>
      </c>
      <c r="C6" s="125" t="str">
        <f>Times!A4</f>
        <v>GRE</v>
      </c>
      <c r="D6" s="125">
        <f>SUM(IF(ISNUMBER('Tabela 1ª Fase'!E8),1)+IF(ISNUMBER('Tabela 1ª Fase'!C26),1)+IF(ISNUMBER('Tabela 1ª Fase'!E40),1)+IF(ISNUMBER('Tabela 1ª Fase'!C48),1)+IF(ISNUMBER('Tabela 1ª Fase'!C60),1)+IF(ISNUMBER('Tabela 1ª Fase'!C66),1)+IF(ISNUMBER('Tabela 1ª Fase'!C68),1)+IF(ISNUMBER('Tabela 1ª Fase'!E78),1)+IF(ISNUMBER('Tabela 1ª Fase'!C88),1))</f>
        <v>7</v>
      </c>
      <c r="E6" s="125">
        <f t="shared" si="1"/>
        <v>12</v>
      </c>
      <c r="F6" s="125">
        <f>SUM(IF('Tabela 1ª Fase'!E8&gt;'Tabela 1ª Fase'!C8,1,0)+IF('Tabela 1ª Fase'!C26&gt;'Tabela 1ª Fase'!E26,1,0)+IF('Tabela 1ª Fase'!E40&gt;'Tabela 1ª Fase'!C40,1,0)+IF('Tabela 1ª Fase'!C48&gt;'Tabela 1ª Fase'!E48,1,0)+IF('Tabela 1ª Fase'!C60&gt;'Tabela 1ª Fase'!E60,1,0)+IF('Tabela 1ª Fase'!C66&gt;'Tabela 1ª Fase'!E66,1,0)+IF('Tabela 1ª Fase'!C68&gt;'Tabela 1ª Fase'!E68,1,0)+IF('Tabela 1ª Fase'!E78&gt;'Tabela 1ª Fase'!C78,1,0)+IF('Tabela 1ª Fase'!C88&gt;'Tabela 1ª Fase'!E88,1,0))</f>
        <v>4</v>
      </c>
      <c r="G6" s="125">
        <f>SUM(IF(ISNUMBER('Tabela 1ª Fase'!E8),IF('Tabela 1ª Fase'!E8='Tabela 1ª Fase'!C8,1,0))+IF(ISNUMBER('Tabela 1ª Fase'!C26),IF('Tabela 1ª Fase'!C26='Tabela 1ª Fase'!E26,1,0))+IF(ISNUMBER('Tabela 1ª Fase'!E40),IF('Tabela 1ª Fase'!E40='Tabela 1ª Fase'!C40,1,0))+IF(ISNUMBER('Tabela 1ª Fase'!C48),IF('Tabela 1ª Fase'!C48='Tabela 1ª Fase'!E48,1,0))+IF(ISNUMBER('Tabela 1ª Fase'!C60),IF('Tabela 1ª Fase'!C60='Tabela 1ª Fase'!E60,1,0))+IF(ISNUMBER('Tabela 1ª Fase'!C66),IF('Tabela 1ª Fase'!C66='Tabela 1ª Fase'!E66,1,0))+IF(ISNUMBER('Tabela 1ª Fase'!C68),IF('Tabela 1ª Fase'!C68='Tabela 1ª Fase'!E68,1,0))+IF(ISNUMBER('Tabela 1ª Fase'!E78),IF('Tabela 1ª Fase'!E78='Tabela 1ª Fase'!C78,1,0))+IF(ISNUMBER('Tabela 1ª Fase'!C88),IF('Tabela 1ª Fase'!C88='Tabela 1ª Fase'!E88,1,0)))</f>
        <v>0</v>
      </c>
      <c r="H6" s="125">
        <f>SUM(IF('Tabela 1ª Fase'!E8&lt;'Tabela 1ª Fase'!C8,1,0)+IF('Tabela 1ª Fase'!C26&lt;'Tabela 1ª Fase'!E26,1,0)+IF('Tabela 1ª Fase'!E40&lt;'Tabela 1ª Fase'!C40,1,0)+IF('Tabela 1ª Fase'!C48&lt;'Tabela 1ª Fase'!E48,1,0)+IF('Tabela 1ª Fase'!C60&lt;'Tabela 1ª Fase'!E60,1,0)+IF('Tabela 1ª Fase'!C66&lt;'Tabela 1ª Fase'!E66,1,0)+IF('Tabela 1ª Fase'!C68&lt;'Tabela 1ª Fase'!E68,1,0)+IF('Tabela 1ª Fase'!E78&lt;'Tabela 1ª Fase'!C78,1,0)+IF('Tabela 1ª Fase'!C88&lt;'Tabela 1ª Fase'!E88,1,0))</f>
        <v>3</v>
      </c>
      <c r="I6" s="125">
        <f>SUM('Tabela 1ª Fase'!E8+'Tabela 1ª Fase'!C26+'Tabela 1ª Fase'!E40+'Tabela 1ª Fase'!C48+'Tabela 1ª Fase'!C60+'Tabela 1ª Fase'!C66+'Tabela 1ª Fase'!C68+'Tabela 1ª Fase'!E78+'Tabela 1ª Fase'!C88)</f>
        <v>11</v>
      </c>
      <c r="J6" s="125">
        <f>SUM('Tabela 1ª Fase'!C8+'Tabela 1ª Fase'!E26+'Tabela 1ª Fase'!C40+'Tabela 1ª Fase'!E48+'Tabela 1ª Fase'!E60+'Tabela 1ª Fase'!E66+'Tabela 1ª Fase'!E68+'Tabela 1ª Fase'!C78+'Tabela 1ª Fase'!E88)</f>
        <v>8</v>
      </c>
      <c r="K6" s="126">
        <f t="shared" si="2"/>
        <v>3</v>
      </c>
      <c r="L6" s="161" t="s">
        <v>0</v>
      </c>
      <c r="M6" s="162">
        <v>5</v>
      </c>
      <c r="N6" s="162">
        <f t="shared" si="3"/>
        <v>20</v>
      </c>
      <c r="O6" s="162">
        <v>7</v>
      </c>
      <c r="P6" s="162">
        <f t="shared" si="4"/>
        <v>27</v>
      </c>
      <c r="Q6" s="69"/>
    </row>
    <row r="7" spans="1:18" s="27" customFormat="1" ht="24.95" customHeight="1" thickTop="1" thickBot="1" x14ac:dyDescent="0.25">
      <c r="A7" s="194"/>
      <c r="B7" s="124">
        <f t="shared" si="0"/>
        <v>0.47619047619047616</v>
      </c>
      <c r="C7" s="125" t="str">
        <f>Times!A3</f>
        <v>AMA</v>
      </c>
      <c r="D7" s="125">
        <f>SUM(IF(ISNUMBER('Tabela 1ª Fase'!C12),1)+IF(ISNUMBER('Tabela 1ª Fase'!C24),1)+IF(ISNUMBER('Tabela 1ª Fase'!E30),1)+IF(ISNUMBER('Tabela 1ª Fase'!C38),1)+IF(ISNUMBER('Tabela 1ª Fase'!E52),1)+IF(ISNUMBER('Tabela 1ª Fase'!C64),1)+IF(ISNUMBER('Tabela 1ª Fase'!C70),1)+IF(ISNUMBER('Tabela 1ª Fase'!C78),1)+IF(ISNUMBER('Tabela 1ª Fase'!C90),1))</f>
        <v>7</v>
      </c>
      <c r="E7" s="125">
        <f t="shared" si="1"/>
        <v>10</v>
      </c>
      <c r="F7" s="125">
        <f>SUM(IF('Tabela 1ª Fase'!C12&gt;'Tabela 1ª Fase'!E12,1,0)+IF('Tabela 1ª Fase'!C24&gt;'Tabela 1ª Fase'!E24,1,0)+IF('Tabela 1ª Fase'!E30&gt;'Tabela 1ª Fase'!C30,1,0)+IF('Tabela 1ª Fase'!C38&gt;'Tabela 1ª Fase'!E38,1,0)+IF('Tabela 1ª Fase'!E52&gt;'Tabela 1ª Fase'!C52,1,0)+IF('Tabela 1ª Fase'!C64&gt;'Tabela 1ª Fase'!E64,1,0)+IF('Tabela 1ª Fase'!C70&gt;'Tabela 1ª Fase'!E70,1,0)+IF('Tabela 1ª Fase'!C78&gt;'Tabela 1ª Fase'!E78,1,0)+IF('Tabela 1ª Fase'!C90&gt;'Tabela 1ª Fase'!E90,1,0))</f>
        <v>3</v>
      </c>
      <c r="G7" s="125">
        <f>SUM(IF(ISNUMBER('Tabela 1ª Fase'!C12),IF('Tabela 1ª Fase'!C12='Tabela 1ª Fase'!E12,1,0))+IF(ISNUMBER('Tabela 1ª Fase'!C24),IF('Tabela 1ª Fase'!C24='Tabela 1ª Fase'!E24,1,0))+IF(ISNUMBER('Tabela 1ª Fase'!E30),IF('Tabela 1ª Fase'!E30='Tabela 1ª Fase'!C30,1,0))+IF(ISNUMBER('Tabela 1ª Fase'!C38),IF('Tabela 1ª Fase'!C38='Tabela 1ª Fase'!E38,1,0))+IF(ISNUMBER('Tabela 1ª Fase'!E52),IF('Tabela 1ª Fase'!E52='Tabela 1ª Fase'!C52,1,0))+IF(ISNUMBER('Tabela 1ª Fase'!C64),IF('Tabela 1ª Fase'!C64='Tabela 1ª Fase'!E64,1,0))+IF(ISNUMBER('Tabela 1ª Fase'!C70),IF('Tabela 1ª Fase'!C70='Tabela 1ª Fase'!E70,1,0))+IF(ISNUMBER('Tabela 1ª Fase'!C78),IF('Tabela 1ª Fase'!C78='Tabela 1ª Fase'!E78,1,0))+IF(ISNUMBER('Tabela 1ª Fase'!C90),IF('Tabela 1ª Fase'!C90='Tabela 1ª Fase'!E90,1,0)))</f>
        <v>1</v>
      </c>
      <c r="H7" s="125">
        <f>SUM(IF('Tabela 1ª Fase'!C12&lt;'Tabela 1ª Fase'!E12,1,0)+IF('Tabela 1ª Fase'!C24&lt;'Tabela 1ª Fase'!E24,1,0)+IF('Tabela 1ª Fase'!E30&lt;'Tabela 1ª Fase'!C30,1,0)+IF('Tabela 1ª Fase'!C38&lt;'Tabela 1ª Fase'!E38,1,0)+IF('Tabela 1ª Fase'!E52&lt;'Tabela 1ª Fase'!C52,1,0)+IF('Tabela 1ª Fase'!C64&lt;'Tabela 1ª Fase'!E64,1,0)+IF('Tabela 1ª Fase'!C70&lt;'Tabela 1ª Fase'!E70,1,0)+IF('Tabela 1ª Fase'!C78&lt;'Tabela 1ª Fase'!E78,1,0)+IF('Tabela 1ª Fase'!C90&lt;'Tabela 1ª Fase'!E90,1,0))</f>
        <v>3</v>
      </c>
      <c r="I7" s="125">
        <f>SUM('Tabela 1ª Fase'!C12+'Tabela 1ª Fase'!C24+'Tabela 1ª Fase'!E30+'Tabela 1ª Fase'!C38+'Tabela 1ª Fase'!E52+'Tabela 1ª Fase'!C64+'Tabela 1ª Fase'!C70+'Tabela 1ª Fase'!C78+'Tabela 1ª Fase'!C90)</f>
        <v>10</v>
      </c>
      <c r="J7" s="125">
        <f>SUM('Tabela 1ª Fase'!E12+'Tabela 1ª Fase'!E24+'Tabela 1ª Fase'!C30+'Tabela 1ª Fase'!E38+'Tabela 1ª Fase'!C52+'Tabela 1ª Fase'!E64+'Tabela 1ª Fase'!E70+'Tabela 1ª Fase'!E78+'Tabela 1ª Fase'!E90)</f>
        <v>14</v>
      </c>
      <c r="K7" s="126">
        <f t="shared" si="2"/>
        <v>-4</v>
      </c>
      <c r="L7" s="161" t="s">
        <v>0</v>
      </c>
      <c r="M7" s="162">
        <v>8</v>
      </c>
      <c r="N7" s="162">
        <f t="shared" si="3"/>
        <v>17</v>
      </c>
      <c r="O7" s="162">
        <v>5</v>
      </c>
      <c r="P7" s="162">
        <f t="shared" si="4"/>
        <v>22</v>
      </c>
      <c r="Q7" s="69"/>
    </row>
    <row r="8" spans="1:18" s="27" customFormat="1" ht="24.95" customHeight="1" thickTop="1" thickBot="1" x14ac:dyDescent="0.25">
      <c r="A8" s="194"/>
      <c r="B8" s="163">
        <f t="shared" si="0"/>
        <v>0.42857142857142855</v>
      </c>
      <c r="C8" s="164" t="str">
        <f>Times!A5</f>
        <v>AND</v>
      </c>
      <c r="D8" s="164">
        <f>SUM(IF(ISNUMBER('Tabela 1ª Fase'!E10),1)+IF(ISNUMBER('Tabela 1ª Fase'!C16),1)+IF(ISNUMBER('Tabela 1ª Fase'!C28),1)+IF(ISNUMBER('Tabela 1ª Fase'!E38),1)+IF(ISNUMBER('Tabela 1ª Fase'!E48),1)+IF(ISNUMBER('Tabela 1ª Fase'!E58),1)+IF(ISNUMBER('Tabela 1ª Fase'!C74),1)+IF(ISNUMBER('Tabela 1ª Fase'!C80),1)+IF(ISNUMBER('Tabela 1ª Fase'!C92),1))</f>
        <v>7</v>
      </c>
      <c r="E8" s="164">
        <f t="shared" si="1"/>
        <v>9</v>
      </c>
      <c r="F8" s="164">
        <f>SUM(IF('Tabela 1ª Fase'!E10&gt;'Tabela 1ª Fase'!C10,1,0)+IF('Tabela 1ª Fase'!C16&gt;'Tabela 1ª Fase'!E16,1,0)+IF('Tabela 1ª Fase'!C28&gt;'Tabela 1ª Fase'!E28,1,0)+IF('Tabela 1ª Fase'!E38&gt;'Tabela 1ª Fase'!C38,1,0)+IF('Tabela 1ª Fase'!E48&gt;'Tabela 1ª Fase'!C48,1,0)+IF('Tabela 1ª Fase'!E58&gt;'Tabela 1ª Fase'!C58,1,0)+IF('Tabela 1ª Fase'!C74&gt;'Tabela 1ª Fase'!E74,1,0)+IF('Tabela 1ª Fase'!C80&gt;'Tabela 1ª Fase'!E80,1,0)+IF('Tabela 1ª Fase'!C92&gt;'Tabela 1ª Fase'!E92,1,0))</f>
        <v>2</v>
      </c>
      <c r="G8" s="164">
        <f>SUM(IF(ISNUMBER('Tabela 1ª Fase'!E10),IF('Tabela 1ª Fase'!E10='Tabela 1ª Fase'!C10,1,0))+IF(ISNUMBER('Tabela 1ª Fase'!C16),IF('Tabela 1ª Fase'!C16='Tabela 1ª Fase'!E16,1,0))+IF(ISNUMBER('Tabela 1ª Fase'!C28),IF('Tabela 1ª Fase'!C28='Tabela 1ª Fase'!E28,1,0))+IF(ISNUMBER('Tabela 1ª Fase'!E38),IF('Tabela 1ª Fase'!E38='Tabela 1ª Fase'!C38,1,0))+IF(ISNUMBER('Tabela 1ª Fase'!E48),IF('Tabela 1ª Fase'!E48='Tabela 1ª Fase'!C48,1,0))+IF(ISNUMBER('Tabela 1ª Fase'!E58),IF('Tabela 1ª Fase'!E58='Tabela 1ª Fase'!C58,1,0))+IF(ISNUMBER('Tabela 1ª Fase'!C74),IF('Tabela 1ª Fase'!C74='Tabela 1ª Fase'!E74,1,0))+IF(ISNUMBER('Tabela 1ª Fase'!C80),IF('Tabela 1ª Fase'!C80='Tabela 1ª Fase'!E80,1,0))+IF(ISNUMBER('Tabela 1ª Fase'!C92),IF('Tabela 1ª Fase'!C92='Tabela 1ª Fase'!E92,1,0)))</f>
        <v>3</v>
      </c>
      <c r="H8" s="164">
        <f>SUM(IF('Tabela 1ª Fase'!E10&lt;'Tabela 1ª Fase'!C10,1,0)+IF('Tabela 1ª Fase'!C16&lt;'Tabela 1ª Fase'!E16,1,0)+IF('Tabela 1ª Fase'!C28&lt;'Tabela 1ª Fase'!E28,1,0)+IF('Tabela 1ª Fase'!E38&lt;'Tabela 1ª Fase'!C38,1,0)+IF('Tabela 1ª Fase'!E48&lt;'Tabela 1ª Fase'!C48,1,0)+IF('Tabela 1ª Fase'!E58&lt;'Tabela 1ª Fase'!C58,1,0)+IF('Tabela 1ª Fase'!C74&lt;'Tabela 1ª Fase'!E74,1,0)+IF('Tabela 1ª Fase'!C80&lt;'Tabela 1ª Fase'!E80,1,0)+IF('Tabela 1ª Fase'!C92&lt;'Tabela 1ª Fase'!E92,1,0))</f>
        <v>2</v>
      </c>
      <c r="I8" s="164">
        <f>SUM('Tabela 1ª Fase'!E10+'Tabela 1ª Fase'!C16+'Tabela 1ª Fase'!C28+'Tabela 1ª Fase'!E38+'Tabela 1ª Fase'!E48+'Tabela 1ª Fase'!E58+'Tabela 1ª Fase'!C74+'Tabela 1ª Fase'!C80+'Tabela 1ª Fase'!C92)</f>
        <v>11</v>
      </c>
      <c r="J8" s="164">
        <f>SUM('Tabela 1ª Fase'!C10+'Tabela 1ª Fase'!E16+'Tabela 1ª Fase'!E28+'Tabela 1ª Fase'!C38+'Tabela 1ª Fase'!C48+'Tabela 1ª Fase'!C58+'Tabela 1ª Fase'!E74+'Tabela 1ª Fase'!E80+'Tabela 1ª Fase'!E92)</f>
        <v>13</v>
      </c>
      <c r="K8" s="165">
        <f t="shared" si="2"/>
        <v>-2</v>
      </c>
      <c r="L8" s="166" t="s">
        <v>0</v>
      </c>
      <c r="M8" s="167">
        <v>9</v>
      </c>
      <c r="N8" s="167">
        <f t="shared" si="3"/>
        <v>16</v>
      </c>
      <c r="O8" s="167">
        <v>4</v>
      </c>
      <c r="P8" s="167">
        <f t="shared" si="4"/>
        <v>20</v>
      </c>
      <c r="Q8" s="69"/>
    </row>
    <row r="9" spans="1:18" s="27" customFormat="1" ht="24.95" customHeight="1" thickTop="1" thickBot="1" x14ac:dyDescent="0.25">
      <c r="A9" s="194"/>
      <c r="B9" s="163">
        <f t="shared" si="0"/>
        <v>0.2857142857142857</v>
      </c>
      <c r="C9" s="164" t="str">
        <f>Times!A6</f>
        <v>SCR</v>
      </c>
      <c r="D9" s="164">
        <f>SUM(IF(ISNUMBER('Tabela 1ª Fase'!E12),1)+IF(ISNUMBER('Tabela 1ª Fase'!C18),1)+IF(ISNUMBER('Tabela 1ª Fase'!E28),1)+IF(ISNUMBER('Tabela 1ª Fase'!C36),1)+IF(ISNUMBER('Tabela 1ª Fase'!C46),1)+IF(ISNUMBER('Tabela 1ª Fase'!E60),1)+IF(ISNUMBER('Tabela 1ª Fase'!E72),1)+IF(ISNUMBER('Tabela 1ª Fase'!C84),1)+IF(ISNUMBER('Tabela 1ª Fase'!E94),1))</f>
        <v>7</v>
      </c>
      <c r="E9" s="164">
        <f t="shared" si="1"/>
        <v>6</v>
      </c>
      <c r="F9" s="164">
        <f>SUM(IF('Tabela 1ª Fase'!E12&gt;'Tabela 1ª Fase'!C12,1,0)+IF('Tabela 1ª Fase'!C18&gt;'Tabela 1ª Fase'!E18,1,0)+IF('Tabela 1ª Fase'!E28&gt;'Tabela 1ª Fase'!C28,1,0)+IF('Tabela 1ª Fase'!C36&gt;'Tabela 1ª Fase'!E36,1,0)+IF('Tabela 1ª Fase'!C46&gt;'Tabela 1ª Fase'!E46,1,0)+IF('Tabela 1ª Fase'!E60&gt;'Tabela 1ª Fase'!C60,1,0)+IF('Tabela 1ª Fase'!E72&gt;'Tabela 1ª Fase'!C72,1,0)+IF('Tabela 1ª Fase'!C84&gt;'Tabela 1ª Fase'!E84,1,0)+IF('Tabela 1ª Fase'!E94&gt;'Tabela 1ª Fase'!C94,1,0))</f>
        <v>1</v>
      </c>
      <c r="G9" s="164">
        <f>SUM(IF(ISNUMBER('Tabela 1ª Fase'!E12),IF('Tabela 1ª Fase'!E12='Tabela 1ª Fase'!C12,1,0))+IF(ISNUMBER('Tabela 1ª Fase'!C18),IF('Tabela 1ª Fase'!C18='Tabela 1ª Fase'!E18,1,0))+IF(ISNUMBER('Tabela 1ª Fase'!E28),IF('Tabela 1ª Fase'!E28='Tabela 1ª Fase'!C28,1,0))+IF(ISNUMBER('Tabela 1ª Fase'!C36),IF('Tabela 1ª Fase'!C36='Tabela 1ª Fase'!E36,1,0))+IF(ISNUMBER('Tabela 1ª Fase'!C46),IF('Tabela 1ª Fase'!C46='Tabela 1ª Fase'!E46,1,0))+IF(ISNUMBER('Tabela 1ª Fase'!E60),IF('Tabela 1ª Fase'!E60='Tabela 1ª Fase'!C60,1,0))+IF(ISNUMBER('Tabela 1ª Fase'!E72),IF('Tabela 1ª Fase'!E72='Tabela 1ª Fase'!C72,1,0))+IF(ISNUMBER('Tabela 1ª Fase'!C84),IF('Tabela 1ª Fase'!C84='Tabela 1ª Fase'!E84,1,0))+IF(ISNUMBER('Tabela 1ª Fase'!E94),IF('Tabela 1ª Fase'!E94='Tabela 1ª Fase'!C94,1,0)))</f>
        <v>3</v>
      </c>
      <c r="H9" s="164">
        <f>SUM(IF('Tabela 1ª Fase'!E12&lt;'Tabela 1ª Fase'!C12,1,0)+IF('Tabela 1ª Fase'!C18&lt;'Tabela 1ª Fase'!E18,1,0)+IF('Tabela 1ª Fase'!E28&lt;'Tabela 1ª Fase'!C28,1,0)+IF('Tabela 1ª Fase'!C36&lt;'Tabela 1ª Fase'!E36,1,0)+IF('Tabela 1ª Fase'!C46&lt;'Tabela 1ª Fase'!E46,1,0)+IF('Tabela 1ª Fase'!E60&lt;'Tabela 1ª Fase'!C60,1,0)+IF('Tabela 1ª Fase'!E72&lt;'Tabela 1ª Fase'!C72,1,0)+IF('Tabela 1ª Fase'!C84&lt;'Tabela 1ª Fase'!E84,1,0)+IF('Tabela 1ª Fase'!E94&lt;'Tabela 1ª Fase'!C94,1,0))</f>
        <v>3</v>
      </c>
      <c r="I9" s="164">
        <f>SUM('Tabela 1ª Fase'!E12+'Tabela 1ª Fase'!C18+'Tabela 1ª Fase'!E28+'Tabela 1ª Fase'!C36+'Tabela 1ª Fase'!C46+'Tabela 1ª Fase'!E60+'Tabela 1ª Fase'!E72+'Tabela 1ª Fase'!C84+'Tabela 1ª Fase'!E94)</f>
        <v>3</v>
      </c>
      <c r="J9" s="164">
        <f>SUM('Tabela 1ª Fase'!C12+'Tabela 1ª Fase'!E18+'Tabela 1ª Fase'!C28+'Tabela 1ª Fase'!E36+'Tabela 1ª Fase'!E46+'Tabela 1ª Fase'!C60+'Tabela 1ª Fase'!C72+'Tabela 1ª Fase'!E84+'Tabela 1ª Fase'!C94)</f>
        <v>9</v>
      </c>
      <c r="K9" s="165">
        <f t="shared" si="2"/>
        <v>-6</v>
      </c>
      <c r="L9" s="166" t="s">
        <v>0</v>
      </c>
      <c r="M9" s="167">
        <v>12</v>
      </c>
      <c r="N9" s="167">
        <f t="shared" si="3"/>
        <v>13</v>
      </c>
      <c r="O9" s="167">
        <v>2</v>
      </c>
      <c r="P9" s="167">
        <f t="shared" si="4"/>
        <v>15</v>
      </c>
    </row>
    <row r="10" spans="1:18" s="27" customFormat="1" ht="24.95" customHeight="1" thickTop="1" thickBot="1" x14ac:dyDescent="0.25">
      <c r="A10" s="194"/>
      <c r="B10" s="70">
        <f t="shared" si="0"/>
        <v>0.23809523809523808</v>
      </c>
      <c r="C10" s="71" t="str">
        <f>Times!A2</f>
        <v>SPO</v>
      </c>
      <c r="D10" s="71">
        <f>SUM(IF(ISNUMBER('Tabela 1ª Fase'!C10),1)+IF(ISNUMBER('Tabela 1ª Fase'!C22),1)+IF(ISNUMBER('Tabela 1ª Fase'!C30),1)+IF(ISNUMBER('Tabela 1ª Fase'!C40),1)+IF(ISNUMBER('Tabela 1ª Fase'!C54),1)+IF(ISNUMBER('Tabela 1ª Fase'!C62),1)+IF(ISNUMBER('Tabela 1ª Fase'!C76),1)+IF(ISNUMBER('Tabela 1ª Fase'!E82),1)+IF(ISNUMBER('Tabela 1ª Fase'!C94),1))</f>
        <v>7</v>
      </c>
      <c r="E10" s="71">
        <f t="shared" si="1"/>
        <v>5</v>
      </c>
      <c r="F10" s="71">
        <f>SUM(IF('Tabela 1ª Fase'!C10&gt;'Tabela 1ª Fase'!E10,1,0)+IF('Tabela 1ª Fase'!C22&gt;'Tabela 1ª Fase'!E22,1,0)+IF('Tabela 1ª Fase'!C30&gt;'Tabela 1ª Fase'!E30,1,0)+IF('Tabela 1ª Fase'!C40&gt;'Tabela 1ª Fase'!E40,1,0)+IF('Tabela 1ª Fase'!C54&gt;'Tabela 1ª Fase'!E54,1,0)+IF('Tabela 1ª Fase'!C62&gt;'Tabela 1ª Fase'!E62,1,0)+IF('Tabela 1ª Fase'!C76&gt;'Tabela 1ª Fase'!E76,1,0)+IF('Tabela 1ª Fase'!E82&gt;'Tabela 1ª Fase'!C82,1,0)+IF('Tabela 1ª Fase'!C94&gt;'Tabela 1ª Fase'!E94,1,0))</f>
        <v>1</v>
      </c>
      <c r="G10" s="71">
        <f>SUM(IF(ISNUMBER('Tabela 1ª Fase'!C10),IF('Tabela 1ª Fase'!C10='Tabela 1ª Fase'!E10,1,0))+IF(ISNUMBER('Tabela 1ª Fase'!C22),IF('Tabela 1ª Fase'!C22='Tabela 1ª Fase'!E22,1,0))+IF(ISNUMBER('Tabela 1ª Fase'!C30),IF('Tabela 1ª Fase'!C30='Tabela 1ª Fase'!E30,1,0))+IF(ISNUMBER('Tabela 1ª Fase'!C40),IF('Tabela 1ª Fase'!C40='Tabela 1ª Fase'!E40,1,0))+IF(ISNUMBER('Tabela 1ª Fase'!C54),IF('Tabela 1ª Fase'!C54='Tabela 1ª Fase'!E54,1,0))+IF(ISNUMBER('Tabela 1ª Fase'!C62),IF('Tabela 1ª Fase'!C62='Tabela 1ª Fase'!E62,1,0))+IF(ISNUMBER('Tabela 1ª Fase'!C76),IF('Tabela 1ª Fase'!C76='Tabela 1ª Fase'!E76,1,0))+IF(ISNUMBER('Tabela 1ª Fase'!E82),IF('Tabela 1ª Fase'!E82='Tabela 1ª Fase'!C82,1,0))+IF(ISNUMBER('Tabela 1ª Fase'!C94),IF('Tabela 1ª Fase'!C94='Tabela 1ª Fase'!E94,1,0)))</f>
        <v>2</v>
      </c>
      <c r="H10" s="71">
        <f>SUM(IF('Tabela 1ª Fase'!C10&lt;'Tabela 1ª Fase'!E10,1,0)+IF('Tabela 1ª Fase'!C22&lt;'Tabela 1ª Fase'!E22,1,0)+IF('Tabela 1ª Fase'!C30&lt;'Tabela 1ª Fase'!E30,1,0)+IF('Tabela 1ª Fase'!C40&lt;'Tabela 1ª Fase'!E40,1,0)+IF('Tabela 1ª Fase'!C54&lt;'Tabela 1ª Fase'!E54,1,0)+IF('Tabela 1ª Fase'!C62&lt;'Tabela 1ª Fase'!E62,1,0)+IF('Tabela 1ª Fase'!C76&lt;'Tabela 1ª Fase'!E76,1,0)+IF('Tabela 1ª Fase'!E82&lt;'Tabela 1ª Fase'!C82,1,0)+IF('Tabela 1ª Fase'!C94&lt;'Tabela 1ª Fase'!E94,1,0))</f>
        <v>4</v>
      </c>
      <c r="I10" s="71">
        <f>SUM('Tabela 1ª Fase'!C10+'Tabela 1ª Fase'!C22+'Tabela 1ª Fase'!C30+'Tabela 1ª Fase'!C40+'Tabela 1ª Fase'!C54+'Tabela 1ª Fase'!C62+'Tabela 1ª Fase'!C76+'Tabela 1ª Fase'!E82+'Tabela 1ª Fase'!C94)</f>
        <v>8</v>
      </c>
      <c r="J10" s="71">
        <f>SUM('Tabela 1ª Fase'!E10+'Tabela 1ª Fase'!E22+'Tabela 1ª Fase'!E30+'Tabela 1ª Fase'!E40+'Tabela 1ª Fase'!E54+'Tabela 1ª Fase'!E62+'Tabela 1ª Fase'!E76+'Tabela 1ª Fase'!C82+'Tabela 1ª Fase'!E94)</f>
        <v>11</v>
      </c>
      <c r="K10" s="72">
        <f t="shared" si="2"/>
        <v>-3</v>
      </c>
      <c r="L10" s="79"/>
      <c r="M10" s="80">
        <v>13</v>
      </c>
      <c r="N10" s="80">
        <f t="shared" si="3"/>
        <v>12</v>
      </c>
      <c r="O10" s="80"/>
      <c r="P10" s="80">
        <f t="shared" si="4"/>
        <v>12</v>
      </c>
    </row>
    <row r="11" spans="1:18" s="27" customFormat="1" ht="24.95" customHeight="1" thickTop="1" thickBot="1" x14ac:dyDescent="0.25">
      <c r="A11" s="194"/>
      <c r="B11" s="70">
        <f t="shared" si="0"/>
        <v>0.19047619047619047</v>
      </c>
      <c r="C11" s="71" t="str">
        <f>Times!A7</f>
        <v>SJO</v>
      </c>
      <c r="D11" s="71">
        <f>SUM(IF(ISNUMBER('Tabela 1ª Fase'!C14),1)+IF(ISNUMBER('Tabela 1ª Fase'!E20),1)+IF(ISNUMBER('Tabela 1ª Fase'!C32),1)+IF(ISNUMBER('Tabela 1ª Fase'!C44),1)+IF(ISNUMBER('Tabela 1ª Fase'!E54),1)+IF(ISNUMBER('Tabela 1ª Fase'!E64),1)+IF(ISNUMBER('Tabela 1ª Fase'!E74),1)+IF(ISNUMBER('Tabela 1ª Fase'!E84),1)+IF(ISNUMBER('Tabela 1ª Fase'!E88),1))</f>
        <v>7</v>
      </c>
      <c r="E11" s="71">
        <f t="shared" si="1"/>
        <v>4</v>
      </c>
      <c r="F11" s="71">
        <f>SUM(IF('Tabela 1ª Fase'!C14&gt;'Tabela 1ª Fase'!E14,1,0)+IF('Tabela 1ª Fase'!E20&gt;'Tabela 1ª Fase'!C20,1,0)+IF('Tabela 1ª Fase'!C32&gt;'Tabela 1ª Fase'!E32,1,0)+IF('Tabela 1ª Fase'!C44&gt;'Tabela 1ª Fase'!E44,1,0)+IF('Tabela 1ª Fase'!E54&gt;'Tabela 1ª Fase'!C54,1,0)+IF('Tabela 1ª Fase'!E64&gt;'Tabela 1ª Fase'!C64,1,0)+IF('Tabela 1ª Fase'!E74&gt;'Tabela 1ª Fase'!C74,1,0)+IF('Tabela 1ª Fase'!E84&gt;'Tabela 1ª Fase'!C84,1,0)+IF('Tabela 1ª Fase'!E88&gt;'Tabela 1ª Fase'!C88,1,0))</f>
        <v>0</v>
      </c>
      <c r="G11" s="71">
        <f>SUM(IF(ISNUMBER('Tabela 1ª Fase'!C14),IF('Tabela 1ª Fase'!C14='Tabela 1ª Fase'!E14,1,0))+IF(ISNUMBER('Tabela 1ª Fase'!E20),IF('Tabela 1ª Fase'!E20='Tabela 1ª Fase'!C20,1,0))+IF(ISNUMBER('Tabela 1ª Fase'!C32),IF('Tabela 1ª Fase'!C32='Tabela 1ª Fase'!E32,1,0))+IF(ISNUMBER('Tabela 1ª Fase'!C44),IF('Tabela 1ª Fase'!C44='Tabela 1ª Fase'!E44,1,0))+IF(ISNUMBER('Tabela 1ª Fase'!E54),IF('Tabela 1ª Fase'!E54='Tabela 1ª Fase'!C54,1,0))+IF(ISNUMBER('Tabela 1ª Fase'!E64),IF('Tabela 1ª Fase'!E64='Tabela 1ª Fase'!C64,1,0))+IF(ISNUMBER('Tabela 1ª Fase'!E74),IF('Tabela 1ª Fase'!E74='Tabela 1ª Fase'!C74,1,0))+IF(ISNUMBER('Tabela 1ª Fase'!E84),IF('Tabela 1ª Fase'!E84='Tabela 1ª Fase'!C84,1,0))+IF(ISNUMBER('Tabela 1ª Fase'!E88),IF('Tabela 1ª Fase'!E88='Tabela 1ª Fase'!C88,1,0)))</f>
        <v>4</v>
      </c>
      <c r="H11" s="71">
        <f>SUM(IF('Tabela 1ª Fase'!C14&lt;'Tabela 1ª Fase'!E14,1,0)+IF('Tabela 1ª Fase'!E20&lt;'Tabela 1ª Fase'!C20,1,0)+IF('Tabela 1ª Fase'!C32&lt;'Tabela 1ª Fase'!E32,1,0)+IF('Tabela 1ª Fase'!C44&lt;'Tabela 1ª Fase'!E44,1,0)+IF('Tabela 1ª Fase'!E54&lt;'Tabela 1ª Fase'!C54,1,0)+IF('Tabela 1ª Fase'!E64&lt;'Tabela 1ª Fase'!C64,1,0)+IF('Tabela 1ª Fase'!E74&lt;'Tabela 1ª Fase'!C74,1,0)+IF('Tabela 1ª Fase'!E84&lt;'Tabela 1ª Fase'!C84,1,0)+IF('Tabela 1ª Fase'!E88&lt;'Tabela 1ª Fase'!C88,1,0))</f>
        <v>3</v>
      </c>
      <c r="I11" s="71">
        <f>SUM('Tabela 1ª Fase'!C14+'Tabela 1ª Fase'!E20+'Tabela 1ª Fase'!C32+'Tabela 1ª Fase'!C44+'Tabela 1ª Fase'!E54+'Tabela 1ª Fase'!E64+'Tabela 1ª Fase'!E74+'Tabela 1ª Fase'!E84+'Tabela 1ª Fase'!E88)</f>
        <v>6</v>
      </c>
      <c r="J11" s="71">
        <f>SUM('Tabela 1ª Fase'!E14+'Tabela 1ª Fase'!C20+'Tabela 1ª Fase'!E32+'Tabela 1ª Fase'!E44+'Tabela 1ª Fase'!C54+'Tabela 1ª Fase'!C64+'Tabela 1ª Fase'!C74+'Tabela 1ª Fase'!C84+'Tabela 1ª Fase'!C88)</f>
        <v>10</v>
      </c>
      <c r="K11" s="72">
        <f t="shared" si="2"/>
        <v>-4</v>
      </c>
      <c r="L11" s="79"/>
      <c r="M11" s="80">
        <v>14</v>
      </c>
      <c r="N11" s="80">
        <f t="shared" si="3"/>
        <v>11</v>
      </c>
      <c r="O11" s="80"/>
      <c r="P11" s="80">
        <f t="shared" si="4"/>
        <v>11</v>
      </c>
    </row>
    <row r="12" spans="1:18" s="27" customFormat="1" ht="24.95" customHeight="1" thickTop="1" thickBot="1" x14ac:dyDescent="0.25">
      <c r="A12" s="194"/>
      <c r="B12" s="70">
        <f t="shared" ref="B12:B13" si="5">IF(D12&gt;0,SUM((E12/(D12*3))),0)</f>
        <v>0</v>
      </c>
      <c r="C12" s="71" t="str">
        <f>Times!A9</f>
        <v>XXX</v>
      </c>
      <c r="D12" s="71">
        <f>SUM(IF(ISNUMBER('Tabela 1ª Fase'!E18),1)+IF(ISNUMBER('Tabela 1ª Fase'!E24),1)+IF(ISNUMBER('Tabela 1ª Fase'!E34),1)+IF(ISNUMBER('Tabela 1ª Fase'!E44),1)+IF(ISNUMBER('Tabela 1ª Fase'!C50),1)+IF(ISNUMBER('Tabela 1ª Fase'!E62),1)+IF(ISNUMBER('Tabela 1ª Fase'!E68),1)+IF(ISNUMBER('Tabela 1ª Fase'!E86),1)+IF(ISNUMBER('Tabela 1ª Fase'!E92),1))</f>
        <v>0</v>
      </c>
      <c r="E12" s="71">
        <f t="shared" ref="E12:E13" si="6">SUM(F12*3)+G12</f>
        <v>0</v>
      </c>
      <c r="F12" s="71">
        <f>SUM(IF('Tabela 1ª Fase'!E18&gt;'Tabela 1ª Fase'!C18,1,0)+IF('Tabela 1ª Fase'!E24&gt;'Tabela 1ª Fase'!C24,1,0)+IF('Tabela 1ª Fase'!E34&gt;'Tabela 1ª Fase'!C34,1,0)+IF('Tabela 1ª Fase'!E44&gt;'Tabela 1ª Fase'!C44,1,0)+IF('Tabela 1ª Fase'!C50&gt;'Tabela 1ª Fase'!E50,1,0)+IF('Tabela 1ª Fase'!E62&gt;'Tabela 1ª Fase'!C62,1,0)+IF('Tabela 1ª Fase'!E68&gt;'Tabela 1ª Fase'!C68,1,0)+IF('Tabela 1ª Fase'!E86&gt;'Tabela 1ª Fase'!C86,1,0)+IF('Tabela 1ª Fase'!E92&gt;'Tabela 1ª Fase'!C92,1,0))</f>
        <v>0</v>
      </c>
      <c r="G12" s="71">
        <f>SUM(IF(ISNUMBER('Tabela 1ª Fase'!E18),IF('Tabela 1ª Fase'!E18='Tabela 1ª Fase'!C18,1,0))+IF(ISNUMBER('Tabela 1ª Fase'!E24),IF('Tabela 1ª Fase'!E24='Tabela 1ª Fase'!C24,1,0))+IF(ISNUMBER('Tabela 1ª Fase'!E34),IF('Tabela 1ª Fase'!E34='Tabela 1ª Fase'!C34,1,0))+IF(ISNUMBER('Tabela 1ª Fase'!E44),IF('Tabela 1ª Fase'!E44='Tabela 1ª Fase'!C44,1,0))+IF(ISNUMBER('Tabela 1ª Fase'!C50),IF('Tabela 1ª Fase'!C50='Tabela 1ª Fase'!E50,1,0))+IF(ISNUMBER('Tabela 1ª Fase'!E62),IF('Tabela 1ª Fase'!E62='Tabela 1ª Fase'!C62,1,0))+IF(ISNUMBER('Tabela 1ª Fase'!E68),IF('Tabela 1ª Fase'!E68='Tabela 1ª Fase'!C68,1,0))+IF(ISNUMBER('Tabela 1ª Fase'!E86),IF('Tabela 1ª Fase'!E86='Tabela 1ª Fase'!C86,1,0))+IF(ISNUMBER('Tabela 1ª Fase'!E92),IF('Tabela 1ª Fase'!E92='Tabela 1ª Fase'!C92,1,0)))</f>
        <v>0</v>
      </c>
      <c r="H12" s="71">
        <f>SUM(IF('Tabela 1ª Fase'!E18&lt;'Tabela 1ª Fase'!C18,1,0)+IF('Tabela 1ª Fase'!E24&lt;'Tabela 1ª Fase'!C24,1,0)+IF('Tabela 1ª Fase'!E34&lt;'Tabela 1ª Fase'!C34,1,0)+IF('Tabela 1ª Fase'!E44&lt;'Tabela 1ª Fase'!C44,1,0)+IF('Tabela 1ª Fase'!C50&lt;'Tabela 1ª Fase'!E50,1,0)+IF('Tabela 1ª Fase'!E62&lt;'Tabela 1ª Fase'!C62,1,0)+IF('Tabela 1ª Fase'!E68&lt;'Tabela 1ª Fase'!C68,1,0)+IF('Tabela 1ª Fase'!E86&lt;'Tabela 1ª Fase'!C86,1,0)+IF('Tabela 1ª Fase'!E92&lt;'Tabela 1ª Fase'!C92,1,0))</f>
        <v>0</v>
      </c>
      <c r="I12" s="71">
        <f>SUM('Tabela 1ª Fase'!E18+'Tabela 1ª Fase'!E24+'Tabela 1ª Fase'!E34+'Tabela 1ª Fase'!E44+'Tabela 1ª Fase'!C50+'Tabela 1ª Fase'!E62+'Tabela 1ª Fase'!E68+'Tabela 1ª Fase'!E86+'Tabela 1ª Fase'!E92)</f>
        <v>0</v>
      </c>
      <c r="J12" s="71">
        <f>SUM('Tabela 1ª Fase'!C18+'Tabela 1ª Fase'!C24+'Tabela 1ª Fase'!C34+'Tabela 1ª Fase'!C44+'Tabela 1ª Fase'!E50+'Tabela 1ª Fase'!C62+'Tabela 1ª Fase'!C68+'Tabela 1ª Fase'!C86+'Tabela 1ª Fase'!C92)</f>
        <v>0</v>
      </c>
      <c r="K12" s="72">
        <f t="shared" ref="K12:K13" si="7">SUM(I12-J12)</f>
        <v>0</v>
      </c>
      <c r="L12" s="79"/>
      <c r="M12" s="80"/>
      <c r="N12" s="80">
        <f t="shared" ref="N12:N24" si="8">25-M12</f>
        <v>25</v>
      </c>
      <c r="O12" s="80"/>
      <c r="P12" s="80">
        <f t="shared" ref="P12:P24" si="9">SUM(N12+O12)</f>
        <v>25</v>
      </c>
    </row>
    <row r="13" spans="1:18" s="27" customFormat="1" ht="24.95" customHeight="1" thickTop="1" thickBot="1" x14ac:dyDescent="0.25">
      <c r="A13" s="194"/>
      <c r="B13" s="70">
        <f t="shared" si="5"/>
        <v>0</v>
      </c>
      <c r="C13" s="71" t="str">
        <f>Times!A10</f>
        <v>XXX</v>
      </c>
      <c r="D13" s="71">
        <f>SUM(IF(ISNUMBER('Tabela 1ª Fase'!E14),1)+IF(ISNUMBER('Tabela 1ª Fase'!E26),1)+IF(ISNUMBER('Tabela 1ª Fase'!E36),1)+IF(ISNUMBER('Tabela 1ª Fase'!E42),1)+IF(ISNUMBER('Tabela 1ª Fase'!E50),1)+IF(ISNUMBER('Tabela 1ª Fase'!E56),1)+IF(ISNUMBER('Tabela 1ª Fase'!E76),1)+IF(ISNUMBER('Tabela 1ª Fase'!E80),1)+IF(ISNUMBER('Tabela 1ª Fase'!E90),1))</f>
        <v>0</v>
      </c>
      <c r="E13" s="71">
        <f t="shared" si="6"/>
        <v>0</v>
      </c>
      <c r="F13" s="71">
        <f>SUM(IF('Tabela 1ª Fase'!E14&gt;'Tabela 1ª Fase'!C14,1,0)+IF('Tabela 1ª Fase'!E26&gt;'Tabela 1ª Fase'!C26,1,0)+IF('Tabela 1ª Fase'!E36&gt;'Tabela 1ª Fase'!C36,1,0)+IF('Tabela 1ª Fase'!E42&gt;'Tabela 1ª Fase'!C42,1,0)+IF('Tabela 1ª Fase'!E50&gt;'Tabela 1ª Fase'!C50,1,0)+IF('Tabela 1ª Fase'!E56&gt;'Tabela 1ª Fase'!C56,1,0)+IF('Tabela 1ª Fase'!E76&gt;'Tabela 1ª Fase'!C76,1,0)+IF('Tabela 1ª Fase'!E80&gt;'Tabela 1ª Fase'!C80,1,0)+IF('Tabela 1ª Fase'!E90&gt;'Tabela 1ª Fase'!C90,1,0))</f>
        <v>0</v>
      </c>
      <c r="G13" s="71">
        <f>SUM(IF(ISNUMBER('Tabela 1ª Fase'!E14),IF('Tabela 1ª Fase'!E14='Tabela 1ª Fase'!C14,1,0))+IF(ISNUMBER('Tabela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Fase'!E50),IF('Tabela 1ª Fase'!E50='Tabela 1ª Fase'!C50,1,0))+IF(ISNUMBER('Tabela 1ª Fase'!E56),IF('Tabela 1ª Fase'!E56='Tabela 1ª Fase'!C56,1,0))+IF(ISNUMBER('Tabela 1ª Fase'!E76),IF('Tabela 1ª Fase'!E76='Tabela 1ª Fase'!C76,1,0))+IF(ISNUMBER('Tabela 1ª Fase'!E80),IF('Tabela 1ª Fase'!E80='Tabela 1ª Fase'!C80,1,0))+IF(ISNUMBER('Tabela 1ª Fase'!E90),IF('Tabela 1ª Fase'!E90='Tabela 1ª Fase'!C90,1,0)))</f>
        <v>0</v>
      </c>
      <c r="H13" s="71">
        <f>SUM(IF('Tabela 1ª Fase'!E14&lt;'Tabela 1ª Fase'!C14,1,0)+IF('Tabela 1ª Fase'!E26&lt;'Tabela 1ª Fase'!C26,1,0)+IF('Tabela 1ª Fase'!E36&lt;'Tabela 1ª Fase'!C36,1,0)+IF('Tabela 1ª Fase'!E42&lt;'Tabela 1ª Fase'!C42,1,0)+IF('Tabela 1ª Fase'!E50&lt;'Tabela 1ª Fase'!C50,1,0)+IF('Tabela 1ª Fase'!E56&lt;'Tabela 1ª Fase'!C56,1,0)+IF('Tabela 1ª Fase'!E76&lt;'Tabela 1ª Fase'!C76,1,0)+IF('Tabela 1ª Fase'!E80&lt;'Tabela 1ª Fase'!C80,1,0)+IF('Tabela 1ª Fase'!E90&lt;'Tabela 1ª Fase'!C90,1,0))</f>
        <v>0</v>
      </c>
      <c r="I13" s="71">
        <f>SUM('Tabela 1ª Fase'!E14+'Tabela 1ª Fase'!E26+'Tabela 1ª Fase'!E36+'Tabela 1ª Fase'!E42+'Tabela 1ª Fase'!E50+'Tabela 1ª Fase'!E56+'Tabela 1ª Fase'!E76+'Tabela 1ª Fase'!E80+'Tabela 1ª Fase'!E90)</f>
        <v>0</v>
      </c>
      <c r="J13" s="71">
        <f>SUM('Tabela 1ª Fase'!C14+'Tabela 1ª Fase'!C26+'Tabela 1ª Fase'!C36+'Tabela 1ª Fase'!C42+'Tabela 1ª Fase'!C50+'Tabela 1ª Fase'!C56+'Tabela 1ª Fase'!C76+'Tabela 1ª Fase'!C80+'Tabela 1ª Fase'!C90)</f>
        <v>0</v>
      </c>
      <c r="K13" s="72">
        <f t="shared" si="7"/>
        <v>0</v>
      </c>
      <c r="L13" s="79"/>
      <c r="M13" s="80"/>
      <c r="N13" s="80">
        <f t="shared" si="8"/>
        <v>25</v>
      </c>
      <c r="O13" s="80"/>
      <c r="P13" s="80">
        <f t="shared" si="9"/>
        <v>25</v>
      </c>
    </row>
    <row r="14" spans="1:18" s="27" customFormat="1" ht="6.95" customHeight="1" thickTop="1" thickBot="1" x14ac:dyDescent="0.25">
      <c r="A14" s="73"/>
      <c r="B14" s="74"/>
      <c r="C14" s="75"/>
      <c r="D14" s="75"/>
      <c r="E14" s="75"/>
      <c r="F14" s="75"/>
      <c r="G14" s="75"/>
      <c r="H14" s="75"/>
      <c r="I14" s="75"/>
      <c r="J14" s="75"/>
      <c r="K14" s="76"/>
      <c r="L14" s="79"/>
      <c r="M14" s="80"/>
      <c r="N14" s="80"/>
      <c r="O14" s="80"/>
      <c r="P14" s="80"/>
    </row>
    <row r="15" spans="1:18" s="27" customFormat="1" ht="24.95" customHeight="1" thickTop="1" thickBot="1" x14ac:dyDescent="0.25">
      <c r="A15" s="195" t="s">
        <v>14</v>
      </c>
      <c r="B15" s="124">
        <f t="shared" ref="B15:B23" si="10">IF(D15&gt;0,SUM((E15/(D15*3))),0)</f>
        <v>0.88888888888888884</v>
      </c>
      <c r="C15" s="125" t="str">
        <f>Times!A18</f>
        <v>VEL</v>
      </c>
      <c r="D15" s="125">
        <f>SUM(IF(ISNUMBER('Tabela 1ª Fase'!L16),1)+IF(ISNUMBER('Tabela 1ª Fase'!L22),1)+IF(ISNUMBER('Tabela 1ª Fase'!L32),1)+IF(ISNUMBER('Tabela 1ª Fase'!L46),1)+IF(ISNUMBER('Tabela 1ª Fase'!J56),1)+IF(ISNUMBER('Tabela 1ª Fase'!L66),1)+IF(ISNUMBER('Tabela 1ª Fase'!L70),1)+IF(ISNUMBER('Tabela 1ª Fase'!J86),1)+IF(ISNUMBER('Tabela 1ª Fase'!L96),1))</f>
        <v>6</v>
      </c>
      <c r="E15" s="125">
        <f t="shared" ref="E15:E23" si="11">SUM(F15*3)+G15</f>
        <v>16</v>
      </c>
      <c r="F15" s="125">
        <f>SUM(IF('Tabela 1ª Fase'!L16&gt;'Tabela 1ª Fase'!J16,1,0)+IF('Tabela 1ª Fase'!L22&gt;'Tabela 1ª Fase'!J22,1,0)+IF('Tabela 1ª Fase'!L32&gt;'Tabela 1ª Fase'!J32,1,0)+IF('Tabela 1ª Fase'!L46&gt;'Tabela 1ª Fase'!J46,1,0)+IF('Tabela 1ª Fase'!J56&gt;'Tabela 1ª Fase'!L56,1,0)+IF('Tabela 1ª Fase'!L66&gt;'Tabela 1ª Fase'!J66,1,0)+IF('Tabela 1ª Fase'!L70&gt;'Tabela 1ª Fase'!J70,1,0)+IF('Tabela 1ª Fase'!J86&gt;'Tabela 1ª Fase'!L86,1,0)+IF('Tabela 1ª Fase'!L96&gt;'Tabela 1ª Fase'!J96,1,0))</f>
        <v>5</v>
      </c>
      <c r="G15" s="125">
        <f>SUM(IF(ISNUMBER('Tabela 1ª Fase'!L16),IF('Tabela 1ª Fase'!L16='Tabela 1ª Fase'!J16,1,0))+IF(ISNUMBER('Tabela 1ª Fase'!L22),IF('Tabela 1ª Fase'!L22='Tabela 1ª Fase'!J22,1,0))+IF(ISNUMBER('Tabela 1ª Fase'!L32),IF('Tabela 1ª Fase'!L32='Tabela 1ª Fase'!J32,1,0))+IF(ISNUMBER('Tabela 1ª Fase'!L46),IF('Tabela 1ª Fase'!L46='Tabela 1ª Fase'!J46,1,0))+IF(ISNUMBER('Tabela 1ª Fase'!J56),IF('Tabela 1ª Fase'!J56='Tabela 1ª Fase'!L56,1,0))+IF(ISNUMBER('Tabela 1ª Fase'!L66),IF('Tabela 1ª Fase'!L66='Tabela 1ª Fase'!J66,1,0))+IF(ISNUMBER('Tabela 1ª Fase'!L70),IF('Tabela 1ª Fase'!L70='Tabela 1ª Fase'!J70,1,0))+IF(ISNUMBER('Tabela 1ª Fase'!J86),IF('Tabela 1ª Fase'!J86='Tabela 1ª Fase'!L86,1,0))+IF(ISNUMBER('Tabela 1ª Fase'!L96),IF('Tabela 1ª Fase'!L96='Tabela 1ª Fase'!J96,1,0)))</f>
        <v>1</v>
      </c>
      <c r="H15" s="125">
        <f>SUM(IF('Tabela 1ª Fase'!L16&lt;'Tabela 1ª Fase'!J16,1,0)+IF('Tabela 1ª Fase'!L22&lt;'Tabela 1ª Fase'!J22,1,0)+IF('Tabela 1ª Fase'!L32&lt;'Tabela 1ª Fase'!J32,1,0)+IF('Tabela 1ª Fase'!L46&lt;'Tabela 1ª Fase'!J46,1,0)+IF('Tabela 1ª Fase'!J56&lt;'Tabela 1ª Fase'!L56,1,0)+IF('Tabela 1ª Fase'!L66&lt;'Tabela 1ª Fase'!J66,1,0)+IF('Tabela 1ª Fase'!L70&lt;'Tabela 1ª Fase'!J70,1,0)+IF('Tabela 1ª Fase'!J86&lt;'Tabela 1ª Fase'!L86,1,0)+IF('Tabela 1ª Fase'!L96&lt;'Tabela 1ª Fase'!J96,1,0))</f>
        <v>0</v>
      </c>
      <c r="I15" s="125">
        <f>SUM('Tabela 1ª Fase'!L16+'Tabela 1ª Fase'!L22+'Tabela 1ª Fase'!L32+'Tabela 1ª Fase'!L46+'Tabela 1ª Fase'!J56+'Tabela 1ª Fase'!L66+'Tabela 1ª Fase'!L70+'Tabela 1ª Fase'!J86+'Tabela 1ª Fase'!L96)</f>
        <v>19</v>
      </c>
      <c r="J15" s="125">
        <f>SUM('Tabela 1ª Fase'!J16+'Tabela 1ª Fase'!J22+'Tabela 1ª Fase'!J32+'Tabela 1ª Fase'!J46+'Tabela 1ª Fase'!L56+'Tabela 1ª Fase'!J66+'Tabela 1ª Fase'!J70+'Tabela 1ª Fase'!L86+'Tabela 1ª Fase'!J96)</f>
        <v>9</v>
      </c>
      <c r="K15" s="126">
        <f t="shared" ref="K15:K23" si="12">SUM(I15-J15)</f>
        <v>10</v>
      </c>
      <c r="L15" s="161" t="s">
        <v>0</v>
      </c>
      <c r="M15" s="162">
        <v>1</v>
      </c>
      <c r="N15" s="162">
        <f t="shared" si="8"/>
        <v>24</v>
      </c>
      <c r="O15" s="162">
        <v>9</v>
      </c>
      <c r="P15" s="162">
        <f t="shared" si="9"/>
        <v>33</v>
      </c>
    </row>
    <row r="16" spans="1:18" s="27" customFormat="1" ht="24.95" customHeight="1" thickTop="1" thickBot="1" x14ac:dyDescent="0.25">
      <c r="A16" s="195"/>
      <c r="B16" s="124">
        <f t="shared" si="10"/>
        <v>0.61111111111111116</v>
      </c>
      <c r="C16" s="125" t="str">
        <f>Times!A17</f>
        <v>IMI</v>
      </c>
      <c r="D16" s="125">
        <f>SUM(IF(ISNUMBER('Tabela 1ª Fase'!J14),1)+IF(ISNUMBER('Tabela 1ª Fase'!L20),1)+IF(ISNUMBER('Tabela 1ª Fase'!J32),1)+IF(ISNUMBER('Tabela 1ª Fase'!J44),1)+IF(ISNUMBER('Tabela 1ª Fase'!L54),1)+IF(ISNUMBER('Tabela 1ª Fase'!L64),1)+IF(ISNUMBER('Tabela 1ª Fase'!L74),1)+IF(ISNUMBER('Tabela 1ª Fase'!L84),1)+IF(ISNUMBER('Tabela 1ª Fase'!L88),1))</f>
        <v>6</v>
      </c>
      <c r="E16" s="125">
        <f t="shared" si="11"/>
        <v>11</v>
      </c>
      <c r="F16" s="125">
        <f>SUM(IF('Tabela 1ª Fase'!J14&gt;'Tabela 1ª Fase'!L14,1,0)+IF('Tabela 1ª Fase'!L20&gt;'Tabela 1ª Fase'!J20,1,0)+IF('Tabela 1ª Fase'!J32&gt;'Tabela 1ª Fase'!L32,1,0)+IF('Tabela 1ª Fase'!J44&gt;'Tabela 1ª Fase'!L44,1,0)+IF('Tabela 1ª Fase'!L54&gt;'Tabela 1ª Fase'!J54,1,0)+IF('Tabela 1ª Fase'!L64&gt;'Tabela 1ª Fase'!J64,1,0)+IF('Tabela 1ª Fase'!L74&gt;'Tabela 1ª Fase'!J74,1,0)+IF('Tabela 1ª Fase'!L84&gt;'Tabela 1ª Fase'!J84,1,0)+IF('Tabela 1ª Fase'!L88&gt;'Tabela 1ª Fase'!J88,1,0))</f>
        <v>3</v>
      </c>
      <c r="G16" s="125">
        <f>SUM(IF(ISNUMBER('Tabela 1ª Fase'!J14),IF('Tabela 1ª Fase'!J14='Tabela 1ª Fase'!L14,1,0))+IF(ISNUMBER('Tabela 1ª Fase'!L20),IF('Tabela 1ª Fase'!L20='Tabela 1ª Fase'!J20,1,0))+IF(ISNUMBER('Tabela 1ª Fase'!J32),IF('Tabela 1ª Fase'!J32='Tabela 1ª Fase'!L32,1,0))+IF(ISNUMBER('Tabela 1ª Fase'!J44),IF('Tabela 1ª Fase'!J44='Tabela 1ª Fase'!L44,1,0))+IF(ISNUMBER('Tabela 1ª Fase'!L54),IF('Tabela 1ª Fase'!L54='Tabela 1ª Fase'!J54,1,0))+IF(ISNUMBER('Tabela 1ª Fase'!L64),IF('Tabela 1ª Fase'!L64='Tabela 1ª Fase'!J64,1,0))+IF(ISNUMBER('Tabela 1ª Fase'!L74),IF('Tabela 1ª Fase'!L74='Tabela 1ª Fase'!J74,1,0))+IF(ISNUMBER('Tabela 1ª Fase'!L84),IF('Tabela 1ª Fase'!L84='Tabela 1ª Fase'!J84,1,0))+IF(ISNUMBER('Tabela 1ª Fase'!L88),IF('Tabela 1ª Fase'!L88='Tabela 1ª Fase'!J88,1,0)))</f>
        <v>2</v>
      </c>
      <c r="H16" s="125">
        <f>SUM(IF('Tabela 1ª Fase'!J14&lt;'Tabela 1ª Fase'!L14,1,0)+IF('Tabela 1ª Fase'!L20&lt;'Tabela 1ª Fase'!J20,1,0)+IF('Tabela 1ª Fase'!J32&lt;'Tabela 1ª Fase'!L32,1,0)+IF('Tabela 1ª Fase'!J44&lt;'Tabela 1ª Fase'!L44,1,0)+IF('Tabela 1ª Fase'!L54&lt;'Tabela 1ª Fase'!J54,1,0)+IF('Tabela 1ª Fase'!L64&lt;'Tabela 1ª Fase'!J64,1,0)+IF('Tabela 1ª Fase'!L74&lt;'Tabela 1ª Fase'!J74,1,0)+IF('Tabela 1ª Fase'!L84&lt;'Tabela 1ª Fase'!J84,1,0)+IF('Tabela 1ª Fase'!L88&lt;'Tabela 1ª Fase'!J88,1,0))</f>
        <v>1</v>
      </c>
      <c r="I16" s="125">
        <f>SUM('Tabela 1ª Fase'!J14+'Tabela 1ª Fase'!L20+'Tabela 1ª Fase'!J32+'Tabela 1ª Fase'!J44+'Tabela 1ª Fase'!L54+'Tabela 1ª Fase'!L64+'Tabela 1ª Fase'!L74+'Tabela 1ª Fase'!L84+'Tabela 1ª Fase'!L88)</f>
        <v>14</v>
      </c>
      <c r="J16" s="125">
        <f>SUM('Tabela 1ª Fase'!L14+'Tabela 1ª Fase'!J20+'Tabela 1ª Fase'!L32+'Tabela 1ª Fase'!L44+'Tabela 1ª Fase'!J54+'Tabela 1ª Fase'!J64+'Tabela 1ª Fase'!J74+'Tabela 1ª Fase'!J84+'Tabela 1ª Fase'!J88)</f>
        <v>9</v>
      </c>
      <c r="K16" s="126">
        <f t="shared" si="12"/>
        <v>5</v>
      </c>
      <c r="L16" s="161" t="s">
        <v>0</v>
      </c>
      <c r="M16" s="162">
        <v>4</v>
      </c>
      <c r="N16" s="162">
        <f t="shared" si="8"/>
        <v>21</v>
      </c>
      <c r="O16" s="162">
        <v>14</v>
      </c>
      <c r="P16" s="162">
        <f t="shared" si="9"/>
        <v>35</v>
      </c>
    </row>
    <row r="17" spans="1:16" s="27" customFormat="1" ht="24.95" customHeight="1" thickTop="1" thickBot="1" x14ac:dyDescent="0.25">
      <c r="A17" s="195"/>
      <c r="B17" s="124">
        <f t="shared" si="10"/>
        <v>0.55555555555555558</v>
      </c>
      <c r="C17" s="125" t="str">
        <f>Times!A13</f>
        <v>ROM</v>
      </c>
      <c r="D17" s="125">
        <f>SUM(IF(ISNUMBER('Tabela 1ª Fase'!J12),1)+IF(ISNUMBER('Tabela 1ª Fase'!J24),1)+IF(ISNUMBER('Tabela 1ª Fase'!L30),1)+IF(ISNUMBER('Tabela 1ª Fase'!J38),1)+IF(ISNUMBER('Tabela 1ª Fase'!L52),1)+IF(ISNUMBER('Tabela 1ª Fase'!J64),1)+IF(ISNUMBER('Tabela 1ª Fase'!J70),1)+IF(ISNUMBER('Tabela 1ª Fase'!J78),1)+IF(ISNUMBER('Tabela 1ª Fase'!J90),1))</f>
        <v>6</v>
      </c>
      <c r="E17" s="125">
        <f t="shared" si="11"/>
        <v>10</v>
      </c>
      <c r="F17" s="125">
        <f>SUM(IF('Tabela 1ª Fase'!J12&gt;'Tabela 1ª Fase'!L12,1,0)+IF('Tabela 1ª Fase'!J24&gt;'Tabela 1ª Fase'!L24,1,0)+IF('Tabela 1ª Fase'!L30&gt;'Tabela 1ª Fase'!J30,1,0)+IF('Tabela 1ª Fase'!J38&gt;'Tabela 1ª Fase'!L38,1,0)+IF('Tabela 1ª Fase'!L52&gt;'Tabela 1ª Fase'!J52,1,0)+IF('Tabela 1ª Fase'!J64&gt;'Tabela 1ª Fase'!L64,1,0)+IF('Tabela 1ª Fase'!J70&gt;'Tabela 1ª Fase'!L70,1,0)+IF('Tabela 1ª Fase'!J78&gt;'Tabela 1ª Fase'!L78,1,0)+IF('Tabela 1ª Fase'!J90&gt;'Tabela 1ª Fase'!L90,1,0))</f>
        <v>3</v>
      </c>
      <c r="G17" s="125">
        <f>SUM(IF(ISNUMBER('Tabela 1ª Fase'!J12),IF('Tabela 1ª Fase'!J12='Tabela 1ª Fase'!L12,1,0))+IF(ISNUMBER('Tabela 1ª Fase'!J24),IF('Tabela 1ª Fase'!J24='Tabela 1ª Fase'!L24,1,0))+IF(ISNUMBER('Tabela 1ª Fase'!L30),IF('Tabela 1ª Fase'!L30='Tabela 1ª Fase'!J30,1,0))+IF(ISNUMBER('Tabela 1ª Fase'!J38),IF('Tabela 1ª Fase'!J38='Tabela 1ª Fase'!L38,1,0))+IF(ISNUMBER('Tabela 1ª Fase'!L52),IF('Tabela 1ª Fase'!L52='Tabela 1ª Fase'!J52,1,0))+IF(ISNUMBER('Tabela 1ª Fase'!J64),IF('Tabela 1ª Fase'!J64='Tabela 1ª Fase'!L64,1,0))+IF(ISNUMBER('Tabela 1ª Fase'!J70),IF('Tabela 1ª Fase'!J70='Tabela 1ª Fase'!L70,1,0))+IF(ISNUMBER('Tabela 1ª Fase'!J78),IF('Tabela 1ª Fase'!J78='Tabela 1ª Fase'!L78,1,0))+IF(ISNUMBER('Tabela 1ª Fase'!J90),IF('Tabela 1ª Fase'!J90='Tabela 1ª Fase'!L90,1,0)))</f>
        <v>1</v>
      </c>
      <c r="H17" s="125">
        <f>SUM(IF('Tabela 1ª Fase'!J12&lt;'Tabela 1ª Fase'!L12,1,0)+IF('Tabela 1ª Fase'!J24&lt;'Tabela 1ª Fase'!L24,1,0)+IF('Tabela 1ª Fase'!L30&lt;'Tabela 1ª Fase'!J30,1,0)+IF('Tabela 1ª Fase'!J38&lt;'Tabela 1ª Fase'!L38,1,0)+IF('Tabela 1ª Fase'!L52&lt;'Tabela 1ª Fase'!J52,1,0)+IF('Tabela 1ª Fase'!J64&lt;'Tabela 1ª Fase'!L64,1,0)+IF('Tabela 1ª Fase'!J70&lt;'Tabela 1ª Fase'!L70,1,0)+IF('Tabela 1ª Fase'!J78&lt;'Tabela 1ª Fase'!L78,1,0)+IF('Tabela 1ª Fase'!J90&lt;'Tabela 1ª Fase'!L90,1,0))</f>
        <v>2</v>
      </c>
      <c r="I17" s="125">
        <f>SUM('Tabela 1ª Fase'!J12+'Tabela 1ª Fase'!J24+'Tabela 1ª Fase'!L30+'Tabela 1ª Fase'!J38+'Tabela 1ª Fase'!L52+'Tabela 1ª Fase'!J64+'Tabela 1ª Fase'!J70+'Tabela 1ª Fase'!J78+'Tabela 1ª Fase'!J90)</f>
        <v>12</v>
      </c>
      <c r="J17" s="125">
        <f>SUM('Tabela 1ª Fase'!L12+'Tabela 1ª Fase'!L24+'Tabela 1ª Fase'!J30+'Tabela 1ª Fase'!L38+'Tabela 1ª Fase'!J52+'Tabela 1ª Fase'!L64+'Tabela 1ª Fase'!L70+'Tabela 1ª Fase'!L78+'Tabela 1ª Fase'!L90)</f>
        <v>11</v>
      </c>
      <c r="K17" s="126">
        <f t="shared" si="12"/>
        <v>1</v>
      </c>
      <c r="L17" s="161" t="s">
        <v>0</v>
      </c>
      <c r="M17" s="162">
        <v>6</v>
      </c>
      <c r="N17" s="162">
        <f t="shared" si="8"/>
        <v>19</v>
      </c>
      <c r="O17" s="162">
        <v>12</v>
      </c>
      <c r="P17" s="162">
        <f t="shared" si="9"/>
        <v>31</v>
      </c>
    </row>
    <row r="18" spans="1:16" s="27" customFormat="1" ht="24.95" customHeight="1" thickTop="1" thickBot="1" x14ac:dyDescent="0.25">
      <c r="A18" s="195"/>
      <c r="B18" s="124">
        <f t="shared" si="10"/>
        <v>0.5</v>
      </c>
      <c r="C18" s="125" t="str">
        <f>Times!A12</f>
        <v>FLU</v>
      </c>
      <c r="D18" s="125">
        <f>SUM(IF(ISNUMBER('Tabela 1ª Fase'!J10),1)+IF(ISNUMBER('Tabela 1ª Fase'!J22),1)+IF(ISNUMBER('Tabela 1ª Fase'!J30),1)+IF(ISNUMBER('Tabela 1ª Fase'!J40),1)+IF(ISNUMBER('Tabela 1ª Fase'!J54),1)+IF(ISNUMBER('Tabela 1ª Fase'!J62),1)+IF(ISNUMBER('Tabela 1ª Fase'!J76),1)+IF(ISNUMBER('Tabela 1ª Fase'!L82),1)+IF(ISNUMBER('Tabela 1ª Fase'!J94),1))</f>
        <v>6</v>
      </c>
      <c r="E18" s="125">
        <f t="shared" si="11"/>
        <v>9</v>
      </c>
      <c r="F18" s="125">
        <f>SUM(IF('Tabela 1ª Fase'!J10&gt;'Tabela 1ª Fase'!L10,1,0)+IF('Tabela 1ª Fase'!J22&gt;'Tabela 1ª Fase'!L22,1,0)+IF('Tabela 1ª Fase'!J30&gt;'Tabela 1ª Fase'!L30,1,0)+IF('Tabela 1ª Fase'!J40&gt;'Tabela 1ª Fase'!L40,1,0)+IF('Tabela 1ª Fase'!J54&gt;'Tabela 1ª Fase'!L54,1,0)+IF('Tabela 1ª Fase'!J62&gt;'Tabela 1ª Fase'!L62,1,0)+IF('Tabela 1ª Fase'!J76&gt;'Tabela 1ª Fase'!L76,1,0)+IF('Tabela 1ª Fase'!L82&gt;'Tabela 1ª Fase'!J82,1,0)+IF('Tabela 1ª Fase'!J94&gt;'Tabela 1ª Fase'!L94,1,0))</f>
        <v>3</v>
      </c>
      <c r="G18" s="125">
        <f>SUM(IF(ISNUMBER('Tabela 1ª Fase'!J10),IF('Tabela 1ª Fase'!J10='Tabela 1ª Fase'!L10,1,0))+IF(ISNUMBER('Tabela 1ª Fase'!J22),IF('Tabela 1ª Fase'!J22='Tabela 1ª Fase'!L22,1,0))+IF(ISNUMBER('Tabela 1ª Fase'!J30),IF('Tabela 1ª Fase'!J30='Tabela 1ª Fase'!L30,1,0))+IF(ISNUMBER('Tabela 1ª Fase'!J40),IF('Tabela 1ª Fase'!J40='Tabela 1ª Fase'!L40,1,0))+IF(ISNUMBER('Tabela 1ª Fase'!J54),IF('Tabela 1ª Fase'!J54='Tabela 1ª Fase'!L54,1,0))+IF(ISNUMBER('Tabela 1ª Fase'!J62),IF('Tabela 1ª Fase'!J62='Tabela 1ª Fase'!L62,1,0))+IF(ISNUMBER('Tabela 1ª Fase'!J76),IF('Tabela 1ª Fase'!J76='Tabela 1ª Fase'!L76,1,0))+IF(ISNUMBER('Tabela 1ª Fase'!L82),IF('Tabela 1ª Fase'!L82='Tabela 1ª Fase'!J82,1,0))+IF(ISNUMBER('Tabela 1ª Fase'!J94),IF('Tabela 1ª Fase'!J94='Tabela 1ª Fase'!L94,1,0)))</f>
        <v>0</v>
      </c>
      <c r="H18" s="125">
        <f>SUM(IF('Tabela 1ª Fase'!J10&lt;'Tabela 1ª Fase'!L10,1,0)+IF('Tabela 1ª Fase'!J22&lt;'Tabela 1ª Fase'!L22,1,0)+IF('Tabela 1ª Fase'!J30&lt;'Tabela 1ª Fase'!L30,1,0)+IF('Tabela 1ª Fase'!J40&lt;'Tabela 1ª Fase'!L40,1,0)+IF('Tabela 1ª Fase'!J54&lt;'Tabela 1ª Fase'!L54,1,0)+IF('Tabela 1ª Fase'!J62&lt;'Tabela 1ª Fase'!L62,1,0)+IF('Tabela 1ª Fase'!J76&lt;'Tabela 1ª Fase'!L76,1,0)+IF('Tabela 1ª Fase'!L82&lt;'Tabela 1ª Fase'!J82,1,0)+IF('Tabela 1ª Fase'!J94&lt;'Tabela 1ª Fase'!L94,1,0))</f>
        <v>3</v>
      </c>
      <c r="I18" s="125">
        <f>SUM('Tabela 1ª Fase'!J10+'Tabela 1ª Fase'!J22+'Tabela 1ª Fase'!J30+'Tabela 1ª Fase'!J40+'Tabela 1ª Fase'!J54+'Tabela 1ª Fase'!J62+'Tabela 1ª Fase'!J76+'Tabela 1ª Fase'!L82+'Tabela 1ª Fase'!J94)</f>
        <v>9</v>
      </c>
      <c r="J18" s="125">
        <f>SUM('Tabela 1ª Fase'!L10+'Tabela 1ª Fase'!L22+'Tabela 1ª Fase'!L30+'Tabela 1ª Fase'!L40+'Tabela 1ª Fase'!L54+'Tabela 1ª Fase'!L62+'Tabela 1ª Fase'!L76+'Tabela 1ª Fase'!J82+'Tabela 1ª Fase'!L94)</f>
        <v>11</v>
      </c>
      <c r="K18" s="126">
        <f t="shared" si="12"/>
        <v>-2</v>
      </c>
      <c r="L18" s="161" t="s">
        <v>0</v>
      </c>
      <c r="M18" s="162">
        <v>7</v>
      </c>
      <c r="N18" s="162">
        <f t="shared" si="8"/>
        <v>18</v>
      </c>
      <c r="O18" s="162">
        <v>6</v>
      </c>
      <c r="P18" s="162">
        <f t="shared" si="9"/>
        <v>24</v>
      </c>
    </row>
    <row r="19" spans="1:16" s="27" customFormat="1" ht="24.95" customHeight="1" thickTop="1" thickBot="1" x14ac:dyDescent="0.25">
      <c r="A19" s="195"/>
      <c r="B19" s="163">
        <f t="shared" si="10"/>
        <v>0.3888888888888889</v>
      </c>
      <c r="C19" s="164" t="str">
        <f>Times!A11</f>
        <v>PAR</v>
      </c>
      <c r="D19" s="164">
        <f>SUM(IF(ISNUMBER('Tabela 1ª Fase'!J8),1)+IF(ISNUMBER('Tabela 1ª Fase'!J20),1)+IF(ISNUMBER('Tabela 1ª Fase'!J34),1)+IF(ISNUMBER('Tabela 1ª Fase'!J42),1)+IF(ISNUMBER('Tabela 1ª Fase'!J52),1)+IF(ISNUMBER('Tabela 1ª Fase'!J58),1)+IF(ISNUMBER('Tabela 1ª Fase'!J72),1)+IF(ISNUMBER('Tabela 1ª Fase'!J82),1)+IF(ISNUMBER('Tabela 1ª Fase'!J96),1))</f>
        <v>6</v>
      </c>
      <c r="E19" s="164">
        <f t="shared" si="11"/>
        <v>7</v>
      </c>
      <c r="F19" s="164">
        <f>SUM(IF('Tabela 1ª Fase'!J8&gt;'Tabela 1ª Fase'!L8,1,0)+IF('Tabela 1ª Fase'!J20&gt;'Tabela 1ª Fase'!L20,1,0)+IF('Tabela 1ª Fase'!J34&gt;'Tabela 1ª Fase'!L34,1,0)+IF('Tabela 1ª Fase'!J42&gt;'Tabela 1ª Fase'!L42,1,0)+IF('Tabela 1ª Fase'!J52&gt;'Tabela 1ª Fase'!L52,1,0)+IF('Tabela 1ª Fase'!J58&gt;'Tabela 1ª Fase'!L58,1,0)+IF('Tabela 1ª Fase'!J72&gt;'Tabela 1ª Fase'!L72,1,0)+IF('Tabela 1ª Fase'!J82&gt;'Tabela 1ª Fase'!L82,1,0)+IF('Tabela 1ª Fase'!J96&gt;'Tabela 1ª Fase'!L96,1,0))</f>
        <v>2</v>
      </c>
      <c r="G19" s="164">
        <f>SUM(IF(ISNUMBER('Tabela 1ª Fase'!J8),IF('Tabela 1ª Fase'!J8='Tabela 1ª Fase'!L8,1,0))+IF(ISNUMBER('Tabela 1ª Fase'!J20),IF('Tabela 1ª Fase'!J20='Tabela 1ª Fase'!L20,1,0))+IF(ISNUMBER('Tabela 1ª Fase'!J34),IF('Tabela 1ª Fase'!J34='Tabela 1ª Fase'!L34,1,0))+IF(ISNUMBER('Tabela 1ª Fase'!J42),IF('Tabela 1ª Fase'!J42='Tabela 1ª Fase'!L42,1,0))+IF(ISNUMBER('Tabela 1ª Fase'!J52),IF('Tabela 1ª Fase'!J52='Tabela 1ª Fase'!L52,1,0))+IF(ISNUMBER('Tabela 1ª Fase'!J58),IF('Tabela 1ª Fase'!J58='Tabela 1ª Fase'!L58,1,0))+IF(ISNUMBER('Tabela 1ª Fase'!J72),IF('Tabela 1ª Fase'!J72='Tabela 1ª Fase'!L72,1,0))+IF(ISNUMBER('Tabela 1ª Fase'!J82),IF('Tabela 1ª Fase'!J82='Tabela 1ª Fase'!L82,1,0))+IF(ISNUMBER('Tabela 1ª Fase'!J96),IF('Tabela 1ª Fase'!J96='Tabela 1ª Fase'!L96,1,0)))</f>
        <v>1</v>
      </c>
      <c r="H19" s="164">
        <f>SUM(IF('Tabela 1ª Fase'!J8&lt;'Tabela 1ª Fase'!L8,1,0)+IF('Tabela 1ª Fase'!J20&lt;'Tabela 1ª Fase'!L20,1,0)+IF('Tabela 1ª Fase'!J34&lt;'Tabela 1ª Fase'!L34,1,0)+IF('Tabela 1ª Fase'!J42&lt;'Tabela 1ª Fase'!L42,1,0)+IF('Tabela 1ª Fase'!J52&lt;'Tabela 1ª Fase'!L52,1,0)+IF('Tabela 1ª Fase'!J58&lt;'Tabela 1ª Fase'!L58,1,0)+IF('Tabela 1ª Fase'!J72&lt;'Tabela 1ª Fase'!L72,1,0)+IF('Tabela 1ª Fase'!J82&lt;'Tabela 1ª Fase'!L82,1,0)+IF('Tabela 1ª Fase'!J96&lt;'Tabela 1ª Fase'!L96,1,0))</f>
        <v>3</v>
      </c>
      <c r="I19" s="164">
        <f>SUM('Tabela 1ª Fase'!J8+'Tabela 1ª Fase'!J20+'Tabela 1ª Fase'!J34+'Tabela 1ª Fase'!J42+'Tabela 1ª Fase'!J52+'Tabela 1ª Fase'!J58+'Tabela 1ª Fase'!J72+'Tabela 1ª Fase'!J82+'Tabela 1ª Fase'!J96)</f>
        <v>12</v>
      </c>
      <c r="J19" s="164">
        <f>SUM('Tabela 1ª Fase'!L8+'Tabela 1ª Fase'!L20+'Tabela 1ª Fase'!L34+'Tabela 1ª Fase'!L42+'Tabela 1ª Fase'!L52+'Tabela 1ª Fase'!L58+'Tabela 1ª Fase'!L72+'Tabela 1ª Fase'!L82+'Tabela 1ª Fase'!L96)</f>
        <v>11</v>
      </c>
      <c r="K19" s="165">
        <f t="shared" si="12"/>
        <v>1</v>
      </c>
      <c r="L19" s="166" t="s">
        <v>0</v>
      </c>
      <c r="M19" s="167">
        <v>10</v>
      </c>
      <c r="N19" s="167">
        <f t="shared" si="8"/>
        <v>15</v>
      </c>
      <c r="O19" s="167">
        <v>3</v>
      </c>
      <c r="P19" s="167">
        <f t="shared" si="9"/>
        <v>18</v>
      </c>
    </row>
    <row r="20" spans="1:16" s="27" customFormat="1" ht="24.95" customHeight="1" thickTop="1" thickBot="1" x14ac:dyDescent="0.25">
      <c r="A20" s="195"/>
      <c r="B20" s="163">
        <f t="shared" si="10"/>
        <v>0.33333333333333331</v>
      </c>
      <c r="C20" s="164" t="str">
        <f>Times!A16</f>
        <v>AME</v>
      </c>
      <c r="D20" s="164">
        <f>SUM(IF(ISNUMBER('Tabela 1ª Fase'!L12),1)+IF(ISNUMBER('Tabela 1ª Fase'!J18),1)+IF(ISNUMBER('Tabela 1ª Fase'!L28),1)+IF(ISNUMBER('Tabela 1ª Fase'!J36),1)+IF(ISNUMBER('Tabela 1ª Fase'!J46),1)+IF(ISNUMBER('Tabela 1ª Fase'!L60),1)+IF(ISNUMBER('Tabela 1ª Fase'!L72),1)+IF(ISNUMBER('Tabela 1ª Fase'!J84),1)+IF(ISNUMBER('Tabela 1ª Fase'!L94),1))</f>
        <v>6</v>
      </c>
      <c r="E20" s="164">
        <f t="shared" si="11"/>
        <v>6</v>
      </c>
      <c r="F20" s="164">
        <f>SUM(IF('Tabela 1ª Fase'!L12&gt;'Tabela 1ª Fase'!J12,1,0)+IF('Tabela 1ª Fase'!J18&gt;'Tabela 1ª Fase'!L18,1,0)+IF('Tabela 1ª Fase'!L28&gt;'Tabela 1ª Fase'!J28,1,0)+IF('Tabela 1ª Fase'!J36&gt;'Tabela 1ª Fase'!L36,1,0)+IF('Tabela 1ª Fase'!J46&gt;'Tabela 1ª Fase'!L46,1,0)+IF('Tabela 1ª Fase'!L60&gt;'Tabela 1ª Fase'!J60,1,0)+IF('Tabela 1ª Fase'!L72&gt;'Tabela 1ª Fase'!J72,1,0)+IF('Tabela 1ª Fase'!J84&gt;'Tabela 1ª Fase'!L84,1,0)+IF('Tabela 1ª Fase'!L94&gt;'Tabela 1ª Fase'!J94,1,0))</f>
        <v>2</v>
      </c>
      <c r="G20" s="164">
        <f>SUM(IF(ISNUMBER('Tabela 1ª Fase'!L12),IF('Tabela 1ª Fase'!L12='Tabela 1ª Fase'!J12,1,0))+IF(ISNUMBER('Tabela 1ª Fase'!J18),IF('Tabela 1ª Fase'!J18='Tabela 1ª Fase'!L18,1,0))+IF(ISNUMBER('Tabela 1ª Fase'!L28),IF('Tabela 1ª Fase'!L28='Tabela 1ª Fase'!J28,1,0))+IF(ISNUMBER('Tabela 1ª Fase'!J36),IF('Tabela 1ª Fase'!J36='Tabela 1ª Fase'!L36,1,0))+IF(ISNUMBER('Tabela 1ª Fase'!J46),IF('Tabela 1ª Fase'!J46='Tabela 1ª Fase'!L46,1,0))+IF(ISNUMBER('Tabela 1ª Fase'!L60),IF('Tabela 1ª Fase'!L60='Tabela 1ª Fase'!J60,1,0))+IF(ISNUMBER('Tabela 1ª Fase'!L72),IF('Tabela 1ª Fase'!L72='Tabela 1ª Fase'!J72,1,0))+IF(ISNUMBER('Tabela 1ª Fase'!J84),IF('Tabela 1ª Fase'!J84='Tabela 1ª Fase'!L84,1,0))+IF(ISNUMBER('Tabela 1ª Fase'!L94),IF('Tabela 1ª Fase'!L94='Tabela 1ª Fase'!J94,1,0)))</f>
        <v>0</v>
      </c>
      <c r="H20" s="164">
        <f>SUM(IF('Tabela 1ª Fase'!L12&lt;'Tabela 1ª Fase'!J12,1,0)+IF('Tabela 1ª Fase'!J18&lt;'Tabela 1ª Fase'!L18,1,0)+IF('Tabela 1ª Fase'!L28&lt;'Tabela 1ª Fase'!J28,1,0)+IF('Tabela 1ª Fase'!J36&lt;'Tabela 1ª Fase'!L36,1,0)+IF('Tabela 1ª Fase'!J46&lt;'Tabela 1ª Fase'!L46,1,0)+IF('Tabela 1ª Fase'!L60&lt;'Tabela 1ª Fase'!J60,1,0)+IF('Tabela 1ª Fase'!L72&lt;'Tabela 1ª Fase'!J72,1,0)+IF('Tabela 1ª Fase'!J84&lt;'Tabela 1ª Fase'!L84,1,0)+IF('Tabela 1ª Fase'!L94&lt;'Tabela 1ª Fase'!J94,1,0))</f>
        <v>4</v>
      </c>
      <c r="I20" s="164">
        <f>SUM('Tabela 1ª Fase'!L12+'Tabela 1ª Fase'!J18+'Tabela 1ª Fase'!L28+'Tabela 1ª Fase'!J36+'Tabela 1ª Fase'!J46+'Tabela 1ª Fase'!L60+'Tabela 1ª Fase'!L72+'Tabela 1ª Fase'!J84+'Tabela 1ª Fase'!L94)</f>
        <v>9</v>
      </c>
      <c r="J20" s="164">
        <f>SUM('Tabela 1ª Fase'!J12+'Tabela 1ª Fase'!L18+'Tabela 1ª Fase'!J28+'Tabela 1ª Fase'!L36+'Tabela 1ª Fase'!L46+'Tabela 1ª Fase'!J60+'Tabela 1ª Fase'!J72+'Tabela 1ª Fase'!L84+'Tabela 1ª Fase'!J94)</f>
        <v>14</v>
      </c>
      <c r="K20" s="165">
        <f t="shared" si="12"/>
        <v>-5</v>
      </c>
      <c r="L20" s="166" t="s">
        <v>0</v>
      </c>
      <c r="M20" s="167">
        <v>11</v>
      </c>
      <c r="N20" s="167">
        <f t="shared" si="8"/>
        <v>14</v>
      </c>
      <c r="O20" s="167">
        <v>1</v>
      </c>
      <c r="P20" s="167">
        <f t="shared" si="9"/>
        <v>15</v>
      </c>
    </row>
    <row r="21" spans="1:16" s="27" customFormat="1" ht="24.95" customHeight="1" thickTop="1" thickBot="1" x14ac:dyDescent="0.25">
      <c r="A21" s="195"/>
      <c r="B21" s="70">
        <f t="shared" si="10"/>
        <v>5.5555555555555552E-2</v>
      </c>
      <c r="C21" s="71" t="str">
        <f>Times!A14</f>
        <v>MIL</v>
      </c>
      <c r="D21" s="71">
        <f>SUM(IF(ISNUMBER('Tabela 1ª Fase'!L8),1)+IF(ISNUMBER('Tabela 1ª Fase'!J26),1)+IF(ISNUMBER('Tabela 1ª Fase'!L40),1)+IF(ISNUMBER('Tabela 1ª Fase'!J48),1)+IF(ISNUMBER('Tabela 1ª Fase'!J60),1)+IF(ISNUMBER('Tabela 1ª Fase'!J66),1)+IF(ISNUMBER('Tabela 1ª Fase'!J68),1)+IF(ISNUMBER('Tabela 1ª Fase'!L78),1)+IF(ISNUMBER('Tabela 1ª Fase'!J88),1))</f>
        <v>6</v>
      </c>
      <c r="E21" s="71">
        <f t="shared" si="11"/>
        <v>1</v>
      </c>
      <c r="F21" s="71">
        <f>SUM(IF('Tabela 1ª Fase'!L8&gt;'Tabela 1ª Fase'!J8,1,0)+IF('Tabela 1ª Fase'!J26&gt;'Tabela 1ª Fase'!L26,1,0)+IF('Tabela 1ª Fase'!L40&gt;'Tabela 1ª Fase'!J40,1,0)+IF('Tabela 1ª Fase'!J48&gt;'Tabela 1ª Fase'!L48,1,0)+IF('Tabela 1ª Fase'!J60&gt;'Tabela 1ª Fase'!L60,1,0)+IF('Tabela 1ª Fase'!J66&gt;'Tabela 1ª Fase'!L66,1,0)+IF('Tabela 1ª Fase'!J68&gt;'Tabela 1ª Fase'!L68,1,0)+IF('Tabela 1ª Fase'!L78&gt;'Tabela 1ª Fase'!J78,1,0)+IF('Tabela 1ª Fase'!J88&gt;'Tabela 1ª Fase'!L88,1,0))</f>
        <v>0</v>
      </c>
      <c r="G21" s="71">
        <f>SUM(IF(ISNUMBER('Tabela 1ª Fase'!L8),IF('Tabela 1ª Fase'!L8='Tabela 1ª Fase'!J8,1,0))+IF(ISNUMBER('Tabela 1ª Fase'!J26),IF('Tabela 1ª Fase'!J26='Tabela 1ª Fase'!L26,1,0))+IF(ISNUMBER('Tabela 1ª Fase'!L40),IF('Tabela 1ª Fase'!L40='Tabela 1ª Fase'!J40,1,0))+IF(ISNUMBER('Tabela 1ª Fase'!J48),IF('Tabela 1ª Fase'!J48='Tabela 1ª Fase'!L48,1,0))+IF(ISNUMBER('Tabela 1ª Fase'!J60),IF('Tabela 1ª Fase'!J60='Tabela 1ª Fase'!L60,1,0))+IF(ISNUMBER('Tabela 1ª Fase'!J66),IF('Tabela 1ª Fase'!J66='Tabela 1ª Fase'!L66,1,0))+IF(ISNUMBER('Tabela 1ª Fase'!J68),IF('Tabela 1ª Fase'!J68='Tabela 1ª Fase'!L68,1,0))+IF(ISNUMBER('Tabela 1ª Fase'!L78),IF('Tabela 1ª Fase'!L78='Tabela 1ª Fase'!J78,1,0))+IF(ISNUMBER('Tabela 1ª Fase'!J88),IF('Tabela 1ª Fase'!J88='Tabela 1ª Fase'!L88,1,0)))</f>
        <v>1</v>
      </c>
      <c r="H21" s="71">
        <f>SUM(IF('Tabela 1ª Fase'!L8&lt;'Tabela 1ª Fase'!J8,1,0)+IF('Tabela 1ª Fase'!J26&lt;'Tabela 1ª Fase'!L26,1,0)+IF('Tabela 1ª Fase'!L40&lt;'Tabela 1ª Fase'!J40,1,0)+IF('Tabela 1ª Fase'!J48&lt;'Tabela 1ª Fase'!L48,1,0)+IF('Tabela 1ª Fase'!J60&lt;'Tabela 1ª Fase'!L60,1,0)+IF('Tabela 1ª Fase'!J66&lt;'Tabela 1ª Fase'!L66,1,0)+IF('Tabela 1ª Fase'!J68&lt;'Tabela 1ª Fase'!L68,1,0)+IF('Tabela 1ª Fase'!L78&lt;'Tabela 1ª Fase'!J78,1,0)+IF('Tabela 1ª Fase'!J88&lt;'Tabela 1ª Fase'!L88,1,0))</f>
        <v>5</v>
      </c>
      <c r="I21" s="71">
        <f>SUM('Tabela 1ª Fase'!L8+'Tabela 1ª Fase'!J26+'Tabela 1ª Fase'!L40+'Tabela 1ª Fase'!J48+'Tabela 1ª Fase'!J60+'Tabela 1ª Fase'!J66+'Tabela 1ª Fase'!J68+'Tabela 1ª Fase'!L78+'Tabela 1ª Fase'!J88)</f>
        <v>4</v>
      </c>
      <c r="J21" s="71">
        <f>SUM('Tabela 1ª Fase'!J8+'Tabela 1ª Fase'!L26+'Tabela 1ª Fase'!J40+'Tabela 1ª Fase'!L48+'Tabela 1ª Fase'!L60+'Tabela 1ª Fase'!L66+'Tabela 1ª Fase'!L68+'Tabela 1ª Fase'!J78+'Tabela 1ª Fase'!L88)</f>
        <v>14</v>
      </c>
      <c r="K21" s="72">
        <f t="shared" si="12"/>
        <v>-10</v>
      </c>
      <c r="L21" s="79"/>
      <c r="M21" s="80">
        <v>15</v>
      </c>
      <c r="N21" s="80">
        <f t="shared" si="8"/>
        <v>10</v>
      </c>
      <c r="O21" s="80"/>
      <c r="P21" s="80">
        <f t="shared" si="9"/>
        <v>10</v>
      </c>
    </row>
    <row r="22" spans="1:16" s="27" customFormat="1" ht="24.95" customHeight="1" thickTop="1" thickBot="1" x14ac:dyDescent="0.25">
      <c r="A22" s="195"/>
      <c r="B22" s="70">
        <f t="shared" si="10"/>
        <v>0</v>
      </c>
      <c r="C22" s="71" t="str">
        <f>Times!A19</f>
        <v>XXX</v>
      </c>
      <c r="D22" s="71">
        <f>SUM(IF(ISNUMBER('Tabela 1ª Fase'!L18),1)+IF(ISNUMBER('Tabela 1ª Fase'!L24),1)+IF(ISNUMBER('Tabela 1ª Fase'!L34),1)+IF(ISNUMBER('Tabela 1ª Fase'!L44),1)+IF(ISNUMBER('Tabela 1ª Fase'!J50),1)+IF(ISNUMBER('Tabela 1ª Fase'!L62),1)+IF(ISNUMBER('Tabela 1ª Fase'!L68),1)+IF(ISNUMBER('Tabela 1ª Fase'!L86),1)+IF(ISNUMBER('Tabela 1ª Fase'!L92),1))</f>
        <v>0</v>
      </c>
      <c r="E22" s="71">
        <f t="shared" si="11"/>
        <v>0</v>
      </c>
      <c r="F22" s="71">
        <f>SUM(IF('Tabela 1ª Fase'!L18&gt;'Tabela 1ª Fase'!J18,1,0)+IF('Tabela 1ª Fase'!L24&gt;'Tabela 1ª Fase'!J24,1,0)+IF('Tabela 1ª Fase'!L34&gt;'Tabela 1ª Fase'!J34,1,0)+IF('Tabela 1ª Fase'!L44&gt;'Tabela 1ª Fase'!J44,1,0)+IF('Tabela 1ª Fase'!J50&gt;'Tabela 1ª Fase'!L50,1,0)+IF('Tabela 1ª Fase'!L62&gt;'Tabela 1ª Fase'!J62,1,0)+IF('Tabela 1ª Fase'!L68&gt;'Tabela 1ª Fase'!J68,1,0)+IF('Tabela 1ª Fase'!L86&gt;'Tabela 1ª Fase'!J86,1,0)+IF('Tabela 1ª Fase'!L92&gt;'Tabela 1ª Fase'!J92,1,0))</f>
        <v>0</v>
      </c>
      <c r="G22" s="71">
        <f>SUM(IF(ISNUMBER('Tabela 1ª Fase'!L18),IF('Tabela 1ª Fase'!L18='Tabela 1ª Fase'!J18,1,0))+IF(ISNUMBER('Tabela 1ª Fase'!L24),IF('Tabela 1ª Fase'!L24='Tabela 1ª Fase'!J24,1,0))+IF(ISNUMBER('Tabela 1ª Fase'!L34),IF('Tabela 1ª Fase'!L34='Tabela 1ª Fase'!J34,1,0))+IF(ISNUMBER('Tabela 1ª Fase'!L44),IF('Tabela 1ª Fase'!L44='Tabela 1ª Fase'!J44,1,0))+IF(ISNUMBER('Tabela 1ª Fase'!J50),IF('Tabela 1ª Fase'!J50='Tabela 1ª Fase'!L50,1,0))+IF(ISNUMBER('Tabela 1ª Fase'!L62),IF('Tabela 1ª Fase'!L62='Tabela 1ª Fase'!J62,1,0))+IF(ISNUMBER('Tabela 1ª Fase'!L68),IF('Tabela 1ª Fase'!L68='Tabela 1ª Fase'!J68,1,0))+IF(ISNUMBER('Tabela 1ª Fase'!L86),IF('Tabela 1ª Fase'!L86='Tabela 1ª Fase'!J86,1,0))+IF(ISNUMBER('Tabela 1ª Fase'!L92),IF('Tabela 1ª Fase'!L92='Tabela 1ª Fase'!J92,1,0)))</f>
        <v>0</v>
      </c>
      <c r="H22" s="71">
        <f>SUM(IF('Tabela 1ª Fase'!L18&lt;'Tabela 1ª Fase'!J18,1,0)+IF('Tabela 1ª Fase'!L24&lt;'Tabela 1ª Fase'!J24,1,0)+IF('Tabela 1ª Fase'!L34&lt;'Tabela 1ª Fase'!J34,1,0)+IF('Tabela 1ª Fase'!L44&lt;'Tabela 1ª Fase'!J44,1,0)+IF('Tabela 1ª Fase'!J50&lt;'Tabela 1ª Fase'!L50,1,0)+IF('Tabela 1ª Fase'!L62&lt;'Tabela 1ª Fase'!J62,1,0)+IF('Tabela 1ª Fase'!L68&lt;'Tabela 1ª Fase'!J68,1,0)+IF('Tabela 1ª Fase'!L86&lt;'Tabela 1ª Fase'!J86,1,0)+IF('Tabela 1ª Fase'!L92&lt;'Tabela 1ª Fase'!J92,1,0))</f>
        <v>0</v>
      </c>
      <c r="I22" s="71">
        <f>SUM('Tabela 1ª Fase'!L18+'Tabela 1ª Fase'!L24+'Tabela 1ª Fase'!L34+'Tabela 1ª Fase'!L44+'Tabela 1ª Fase'!J50+'Tabela 1ª Fase'!L62+'Tabela 1ª Fase'!L68+'Tabela 1ª Fase'!L86+'Tabela 1ª Fase'!L92)</f>
        <v>0</v>
      </c>
      <c r="J22" s="71">
        <f>SUM('Tabela 1ª Fase'!J18+'Tabela 1ª Fase'!J24+'Tabela 1ª Fase'!J34+'Tabela 1ª Fase'!J44+'Tabela 1ª Fase'!L50+'Tabela 1ª Fase'!J62+'Tabela 1ª Fase'!J68+'Tabela 1ª Fase'!J86+'Tabela 1ª Fase'!J92)</f>
        <v>0</v>
      </c>
      <c r="K22" s="72">
        <f t="shared" si="12"/>
        <v>0</v>
      </c>
      <c r="L22" s="79"/>
      <c r="M22" s="80"/>
      <c r="N22" s="80">
        <f t="shared" si="8"/>
        <v>25</v>
      </c>
      <c r="O22" s="80"/>
      <c r="P22" s="80">
        <f t="shared" si="9"/>
        <v>25</v>
      </c>
    </row>
    <row r="23" spans="1:16" s="27" customFormat="1" ht="24.95" customHeight="1" thickTop="1" thickBot="1" x14ac:dyDescent="0.25">
      <c r="A23" s="195"/>
      <c r="B23" s="70">
        <f t="shared" si="10"/>
        <v>0</v>
      </c>
      <c r="C23" s="71" t="str">
        <f>Times!A15</f>
        <v>XXX</v>
      </c>
      <c r="D23" s="71">
        <f>SUM(IF(ISNUMBER('Tabela 1ª Fase'!L10),1)+IF(ISNUMBER('Tabela 1ª Fase'!J16),1)+IF(ISNUMBER('Tabela 1ª Fase'!J28),1)+IF(ISNUMBER('Tabela 1ª Fase'!L38),1)+IF(ISNUMBER('Tabela 1ª Fase'!L48),1)+IF(ISNUMBER('Tabela 1ª Fase'!L58),1)+IF(ISNUMBER('Tabela 1ª Fase'!J74),1)+IF(ISNUMBER('Tabela 1ª Fase'!J80),1)+IF(ISNUMBER('Tabela 1ª Fase'!J92),1))</f>
        <v>0</v>
      </c>
      <c r="E23" s="71">
        <f t="shared" si="11"/>
        <v>0</v>
      </c>
      <c r="F23" s="71">
        <f>SUM(IF('Tabela 1ª Fase'!L10&gt;'Tabela 1ª Fase'!J10,1,0)+IF('Tabela 1ª Fase'!J16&gt;'Tabela 1ª Fase'!L16,1,0)+IF('Tabela 1ª Fase'!J28&gt;'Tabela 1ª Fase'!L28,1,0)+IF('Tabela 1ª Fase'!L38&gt;'Tabela 1ª Fase'!J38,1,0)+IF('Tabela 1ª Fase'!L48&gt;'Tabela 1ª Fase'!J48,1,0)+IF('Tabela 1ª Fase'!L58&gt;'Tabela 1ª Fase'!J58,1,0)+IF('Tabela 1ª Fase'!J74&gt;'Tabela 1ª Fase'!L74,1,0)+IF('Tabela 1ª Fase'!J80&gt;'Tabela 1ª Fase'!L80,1,0)+IF('Tabela 1ª Fase'!J92&gt;'Tabela 1ª Fase'!L92,1,0))</f>
        <v>0</v>
      </c>
      <c r="G23" s="71">
        <f>SUM(IF(ISNUMBER('Tabela 1ª Fase'!L10),IF('Tabela 1ª Fase'!L10='Tabela 1ª Fase'!J10,1,0))+IF(ISNUMBER('Tabela 1ª Fase'!J16),IF('Tabela 1ª Fase'!J16='Tabela 1ª Fase'!L16,1,0))+IF(ISNUMBER('Tabela 1ª Fase'!J28),IF('Tabela 1ª Fase'!J28='Tabela 1ª Fase'!L28,1,0))+IF(ISNUMBER('Tabela 1ª Fase'!L38),IF('Tabela 1ª Fase'!L38='Tabela 1ª Fase'!J38,1,0))+IF(ISNUMBER('Tabela 1ª Fase'!L48),IF('Tabela 1ª Fase'!L48='Tabela 1ª Fase'!J48,1,0))+IF(ISNUMBER('Tabela 1ª Fase'!L58),IF('Tabela 1ª Fase'!L58='Tabela 1ª Fase'!J58,1,0))+IF(ISNUMBER('Tabela 1ª Fase'!J74),IF('Tabela 1ª Fase'!J74='Tabela 1ª Fase'!L74,1,0))+IF(ISNUMBER('Tabela 1ª Fase'!J80),IF('Tabela 1ª Fase'!J80='Tabela 1ª Fase'!L80,1,0))+IF(ISNUMBER('Tabela 1ª Fase'!J92),IF('Tabela 1ª Fase'!J92='Tabela 1ª Fase'!L92,1,0)))</f>
        <v>0</v>
      </c>
      <c r="H23" s="71">
        <f>SUM(IF('Tabela 1ª Fase'!L10&lt;'Tabela 1ª Fase'!J10,1,0)+IF('Tabela 1ª Fase'!J16&lt;'Tabela 1ª Fase'!L16,1,0)+IF('Tabela 1ª Fase'!J28&lt;'Tabela 1ª Fase'!L28,1,0)+IF('Tabela 1ª Fase'!L38&lt;'Tabela 1ª Fase'!J38,1,0)+IF('Tabela 1ª Fase'!L48&lt;'Tabela 1ª Fase'!J48,1,0)+IF('Tabela 1ª Fase'!L58&lt;'Tabela 1ª Fase'!J58,1,0)+IF('Tabela 1ª Fase'!J74&lt;'Tabela 1ª Fase'!L74,1,0)+IF('Tabela 1ª Fase'!J80&lt;'Tabela 1ª Fase'!L80,1,0)+IF('Tabela 1ª Fase'!J92&lt;'Tabela 1ª Fase'!L92,1,0))</f>
        <v>0</v>
      </c>
      <c r="I23" s="71">
        <f>SUM('Tabela 1ª Fase'!L10+'Tabela 1ª Fase'!J16+'Tabela 1ª Fase'!J28+'Tabela 1ª Fase'!L38+'Tabela 1ª Fase'!L48+'Tabela 1ª Fase'!L58+'Tabela 1ª Fase'!J74+'Tabela 1ª Fase'!J80+'Tabela 1ª Fase'!J92)</f>
        <v>0</v>
      </c>
      <c r="J23" s="71">
        <f>SUM('Tabela 1ª Fase'!J10+'Tabela 1ª Fase'!L16+'Tabela 1ª Fase'!L28+'Tabela 1ª Fase'!J38+'Tabela 1ª Fase'!J48+'Tabela 1ª Fase'!J58+'Tabela 1ª Fase'!L74+'Tabela 1ª Fase'!L80+'Tabela 1ª Fase'!L92)</f>
        <v>0</v>
      </c>
      <c r="K23" s="72">
        <f t="shared" si="12"/>
        <v>0</v>
      </c>
      <c r="L23" s="79"/>
      <c r="M23" s="80"/>
      <c r="N23" s="80">
        <f t="shared" si="8"/>
        <v>25</v>
      </c>
      <c r="O23" s="80"/>
      <c r="P23" s="80">
        <f t="shared" si="9"/>
        <v>25</v>
      </c>
    </row>
    <row r="24" spans="1:16" s="27" customFormat="1" ht="24.95" customHeight="1" thickTop="1" thickBot="1" x14ac:dyDescent="0.25">
      <c r="A24" s="195"/>
      <c r="B24" s="116">
        <f t="shared" ref="B24" si="13">IF(D24&gt;0,SUM((E24/(D24*3))),0)</f>
        <v>0</v>
      </c>
      <c r="C24" s="117" t="str">
        <f>Times!A20</f>
        <v>XXX</v>
      </c>
      <c r="D24" s="117">
        <f>SUM(IF(ISNUMBER('Tabela 1ª Fase'!L14),1)+IF(ISNUMBER('Tabela 1ª Fase'!L26),1)+IF(ISNUMBER('Tabela 1ª Fase'!L36),1)+IF(ISNUMBER('Tabela 1ª Fase'!L42),1)+IF(ISNUMBER('Tabela 1ª Fase'!L50),1)+IF(ISNUMBER('Tabela 1ª Fase'!L56),1)+IF(ISNUMBER('Tabela 1ª Fase'!L76),1)+IF(ISNUMBER('Tabela 1ª Fase'!L80),1)+IF(ISNUMBER('Tabela 1ª Fase'!L90),1))</f>
        <v>0</v>
      </c>
      <c r="E24" s="117">
        <f t="shared" ref="E24" si="14">SUM(F24*3)+G24</f>
        <v>0</v>
      </c>
      <c r="F24" s="117">
        <f>SUM(IF('Tabela 1ª Fase'!L14&gt;'Tabela 1ª Fase'!J14,1,0)+IF('Tabela 1ª Fase'!L26&gt;'Tabela 1ª Fase'!J26,1,0)+IF('Tabela 1ª Fase'!L36&gt;'Tabela 1ª Fase'!J36,1,0)+IF('Tabela 1ª Fase'!L42&gt;'Tabela 1ª Fase'!J42,1,0)+IF('Tabela 1ª Fase'!L50&gt;'Tabela 1ª Fase'!J50,1,0)+IF('Tabela 1ª Fase'!L56&gt;'Tabela 1ª Fase'!J56,1,0)+IF('Tabela 1ª Fase'!L76&gt;'Tabela 1ª Fase'!J76,1,0)+IF('Tabela 1ª Fase'!L80&gt;'Tabela 1ª Fase'!J80,1,0)+IF('Tabela 1ª Fase'!L90&gt;'Tabela 1ª Fase'!J90,1,0))</f>
        <v>0</v>
      </c>
      <c r="G24" s="117">
        <f>SUM(IF(ISNUMBER('Tabela 1ª Fase'!L14),IF('Tabela 1ª Fase'!L14='Tabela 1ª Fase'!J14,1,0))+IF(ISNUMBER('Tabela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Fase'!L50),IF('Tabela 1ª Fase'!L50='Tabela 1ª Fase'!J50,1,0))+IF(ISNUMBER('Tabela 1ª Fase'!L56),IF('Tabela 1ª Fase'!L56='Tabela 1ª Fase'!J56,1,0))+IF(ISNUMBER('Tabela 1ª Fase'!L76),IF('Tabela 1ª Fase'!L76='Tabela 1ª Fase'!J76,1,0))+IF(ISNUMBER('Tabela 1ª Fase'!L80),IF('Tabela 1ª Fase'!L80='Tabela 1ª Fase'!J80,1,0))+IF(ISNUMBER('Tabela 1ª Fase'!L90),IF('Tabela 1ª Fase'!L90='Tabela 1ª Fase'!J90,1,0)))</f>
        <v>0</v>
      </c>
      <c r="H24" s="117">
        <f>SUM(IF('Tabela 1ª Fase'!L14&lt;'Tabela 1ª Fase'!J14,1,0)+IF('Tabela 1ª Fase'!L26&lt;'Tabela 1ª Fase'!J26,1,0)+IF('Tabela 1ª Fase'!L36&lt;'Tabela 1ª Fase'!J36,1,0)+IF('Tabela 1ª Fase'!L42&lt;'Tabela 1ª Fase'!J42,1,0)+IF('Tabela 1ª Fase'!L50&lt;'Tabela 1ª Fase'!J50,1,0)+IF('Tabela 1ª Fase'!L56&lt;'Tabela 1ª Fase'!J56,1,0)+IF('Tabela 1ª Fase'!L76&lt;'Tabela 1ª Fase'!J76,1,0)+IF('Tabela 1ª Fase'!L80&lt;'Tabela 1ª Fase'!J80,1,0)+IF('Tabela 1ª Fase'!L90&lt;'Tabela 1ª Fase'!J90,1,0))</f>
        <v>0</v>
      </c>
      <c r="I24" s="117">
        <f>SUM('Tabela 1ª Fase'!L14+'Tabela 1ª Fase'!L26+'Tabela 1ª Fase'!L36+'Tabela 1ª Fase'!L42+'Tabela 1ª Fase'!E50+'Tabela 1ª Fase'!L56+'Tabela 1ª Fase'!L76+'Tabela 1ª Fase'!L80+'Tabela 1ª Fase'!L90)</f>
        <v>0</v>
      </c>
      <c r="J24" s="117">
        <f>SUM('Tabela 1ª Fase'!J14+'Tabela 1ª Fase'!J26+'Tabela 1ª Fase'!J36+'Tabela 1ª Fase'!J42+'Tabela 1ª Fase'!J50+'Tabela 1ª Fase'!J56+'Tabela 1ª Fase'!J76+'Tabela 1ª Fase'!J80+'Tabela 1ª Fase'!J90)</f>
        <v>0</v>
      </c>
      <c r="K24" s="118">
        <f t="shared" ref="K24" si="15">SUM(I24-J24)</f>
        <v>0</v>
      </c>
      <c r="L24" s="79"/>
      <c r="M24" s="80"/>
      <c r="N24" s="80">
        <f t="shared" si="8"/>
        <v>25</v>
      </c>
      <c r="O24" s="80"/>
      <c r="P24" s="80">
        <f t="shared" si="9"/>
        <v>25</v>
      </c>
    </row>
    <row r="25" spans="1:16" ht="24" thickTop="1" x14ac:dyDescent="0.2">
      <c r="L25" s="79"/>
      <c r="M25" s="80"/>
      <c r="N25" s="80"/>
      <c r="O25" s="80"/>
      <c r="P25" s="80"/>
    </row>
    <row r="26" spans="1:16" x14ac:dyDescent="0.2">
      <c r="L26" s="79"/>
      <c r="M26" s="80"/>
      <c r="N26" s="80"/>
      <c r="O26" s="80"/>
      <c r="P26" s="80"/>
    </row>
  </sheetData>
  <sheetProtection algorithmName="SHA-512" hashValue="Swmnr787OA9DCP/rvYmX13wtg5eTpfetHY8q3KR33yX+qaSEI7ux+2MqtyJp8OCUl3+OG0oshRWIYgaJW1r6bQ==" saltValue="lQ2xlAYE8uMRwUyxuPuCxg==" spinCount="100000" sheet="1" objects="1" scenarios="1"/>
  <sortState ref="B4:P11">
    <sortCondition descending="1" ref="E4:E11"/>
    <sortCondition descending="1" ref="F4:F11"/>
    <sortCondition descending="1" ref="K4:K11"/>
    <sortCondition descending="1" ref="I4:I11"/>
    <sortCondition ref="J4:J11"/>
  </sortState>
  <mergeCells count="4">
    <mergeCell ref="A1:K2"/>
    <mergeCell ref="A3:A13"/>
    <mergeCell ref="A15:A24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Q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8" zoomScaleNormal="68" workbookViewId="0">
      <selection activeCell="R4" sqref="R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88" customWidth="1"/>
    <col min="7" max="7" width="7.42578125" bestFit="1" customWidth="1"/>
    <col min="8" max="8" width="25.28515625" style="4" bestFit="1" customWidth="1"/>
    <col min="9" max="9" width="4.7109375" style="6" customWidth="1"/>
    <col min="10" max="10" width="3.140625" style="7" customWidth="1"/>
    <col min="11" max="11" width="4.7109375" style="6" customWidth="1"/>
    <col min="12" max="12" width="25.28515625" style="4" bestFit="1" customWidth="1"/>
    <col min="13" max="13" width="4.28515625" style="4" customWidth="1"/>
    <col min="14" max="14" width="25.28515625" style="4" bestFit="1" customWidth="1"/>
    <col min="15" max="15" width="4.7109375" style="6" customWidth="1"/>
    <col min="16" max="16" width="3.140625" style="7" customWidth="1"/>
    <col min="17" max="17" width="4.7109375" style="6" customWidth="1"/>
    <col min="18" max="18" width="25.28515625" style="4" bestFit="1" customWidth="1"/>
    <col min="19" max="19" width="7.42578125" bestFit="1" customWidth="1"/>
    <col min="20" max="20" width="5.85546875" customWidth="1"/>
    <col min="21" max="21" width="5.7109375" customWidth="1"/>
    <col min="22" max="24" width="10.7109375" customWidth="1"/>
    <col min="25" max="26" width="8.7109375" customWidth="1"/>
  </cols>
  <sheetData>
    <row r="1" spans="1:27" ht="15.75" customHeight="1" thickTop="1" x14ac:dyDescent="0.2">
      <c r="A1" s="217" t="s">
        <v>130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9"/>
      <c r="S1" s="223">
        <v>44590</v>
      </c>
      <c r="T1" s="218"/>
      <c r="U1" s="218"/>
      <c r="V1" s="218"/>
      <c r="W1" s="218"/>
      <c r="X1" s="219"/>
    </row>
    <row r="2" spans="1:27" ht="15.75" customHeight="1" thickBot="1" x14ac:dyDescent="0.25">
      <c r="A2" s="220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2"/>
      <c r="S2" s="220"/>
      <c r="T2" s="221"/>
      <c r="U2" s="221"/>
      <c r="V2" s="221"/>
      <c r="W2" s="221"/>
      <c r="X2" s="222"/>
    </row>
    <row r="3" spans="1:27" ht="15.75" customHeight="1" thickTop="1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30" customHeight="1" thickTop="1" thickBot="1" x14ac:dyDescent="0.25">
      <c r="B4" s="199" t="s">
        <v>101</v>
      </c>
      <c r="C4" s="200"/>
      <c r="D4" s="201"/>
      <c r="E4" s="89"/>
      <c r="F4" s="90">
        <v>1</v>
      </c>
      <c r="G4" s="93" t="s">
        <v>102</v>
      </c>
      <c r="H4" s="128" t="s">
        <v>126</v>
      </c>
      <c r="I4" s="127">
        <v>2</v>
      </c>
      <c r="J4" s="128" t="s">
        <v>0</v>
      </c>
      <c r="K4" s="127">
        <v>0</v>
      </c>
      <c r="L4" s="142" t="s">
        <v>119</v>
      </c>
      <c r="M4" s="143"/>
      <c r="N4" s="128" t="s">
        <v>122</v>
      </c>
      <c r="O4" s="127">
        <v>1</v>
      </c>
      <c r="P4" s="128" t="s">
        <v>0</v>
      </c>
      <c r="Q4" s="127">
        <v>3</v>
      </c>
      <c r="R4" s="142" t="s">
        <v>120</v>
      </c>
      <c r="S4" s="110" t="s">
        <v>103</v>
      </c>
      <c r="T4" s="93">
        <v>3</v>
      </c>
      <c r="V4" s="197" t="s">
        <v>16</v>
      </c>
      <c r="W4" s="197"/>
      <c r="X4" s="197"/>
      <c r="Y4" s="198" t="s">
        <v>123</v>
      </c>
      <c r="Z4" s="198"/>
      <c r="AA4" s="153">
        <v>14</v>
      </c>
    </row>
    <row r="5" spans="1:27" ht="9.9499999999999993" customHeight="1" thickTop="1" thickBot="1" x14ac:dyDescent="0.45">
      <c r="B5" s="202"/>
      <c r="C5" s="203"/>
      <c r="D5" s="204"/>
      <c r="F5" s="94"/>
      <c r="G5" s="95"/>
      <c r="H5" s="144"/>
      <c r="I5" s="129"/>
      <c r="J5" s="130"/>
      <c r="K5" s="129"/>
      <c r="L5" s="144"/>
      <c r="M5" s="144"/>
      <c r="N5" s="144"/>
      <c r="O5" s="129"/>
      <c r="P5" s="130"/>
      <c r="Q5" s="129"/>
      <c r="R5" s="144"/>
      <c r="S5" s="95"/>
      <c r="T5" s="96"/>
      <c r="V5" s="151"/>
      <c r="W5" s="151"/>
      <c r="X5" s="151"/>
      <c r="Y5" s="152"/>
      <c r="Z5" s="152"/>
      <c r="AA5" s="151"/>
    </row>
    <row r="6" spans="1:27" ht="30" customHeight="1" thickTop="1" thickBot="1" x14ac:dyDescent="0.25">
      <c r="B6" s="205"/>
      <c r="C6" s="206"/>
      <c r="D6" s="207"/>
      <c r="F6" s="98">
        <v>2</v>
      </c>
      <c r="G6" s="99" t="s">
        <v>104</v>
      </c>
      <c r="H6" s="128" t="s">
        <v>117</v>
      </c>
      <c r="I6" s="127">
        <v>1</v>
      </c>
      <c r="J6" s="128" t="s">
        <v>0</v>
      </c>
      <c r="K6" s="127">
        <v>1</v>
      </c>
      <c r="L6" s="142" t="s">
        <v>132</v>
      </c>
      <c r="M6" s="145"/>
      <c r="N6" s="128" t="s">
        <v>123</v>
      </c>
      <c r="O6" s="127">
        <v>3</v>
      </c>
      <c r="P6" s="128" t="s">
        <v>0</v>
      </c>
      <c r="Q6" s="127">
        <v>1</v>
      </c>
      <c r="R6" s="142" t="s">
        <v>128</v>
      </c>
      <c r="S6" s="111" t="s">
        <v>105</v>
      </c>
      <c r="T6" s="99">
        <v>4</v>
      </c>
      <c r="V6" s="197" t="s">
        <v>18</v>
      </c>
      <c r="W6" s="197"/>
      <c r="X6" s="197"/>
      <c r="Y6" s="198" t="s">
        <v>120</v>
      </c>
      <c r="Z6" s="198"/>
      <c r="AA6" s="153">
        <v>12</v>
      </c>
    </row>
    <row r="7" spans="1:27" ht="9.9499999999999993" customHeight="1" thickTop="1" thickBot="1" x14ac:dyDescent="0.45">
      <c r="F7" s="100"/>
      <c r="G7" s="101"/>
      <c r="H7" s="132"/>
      <c r="I7" s="131"/>
      <c r="J7" s="132"/>
      <c r="K7" s="131"/>
      <c r="L7" s="132"/>
      <c r="M7" s="132"/>
      <c r="N7" s="132"/>
      <c r="O7" s="131"/>
      <c r="P7" s="132"/>
      <c r="Q7" s="131"/>
      <c r="R7" s="132"/>
      <c r="S7" s="101"/>
      <c r="T7" s="100"/>
      <c r="V7" s="151"/>
      <c r="W7" s="151"/>
      <c r="X7" s="151"/>
      <c r="Y7" s="152"/>
      <c r="Z7" s="152"/>
      <c r="AA7" s="141"/>
    </row>
    <row r="8" spans="1:27" ht="30" customHeight="1" thickTop="1" thickBot="1" x14ac:dyDescent="0.25">
      <c r="B8" s="211" t="s">
        <v>106</v>
      </c>
      <c r="C8" s="212"/>
      <c r="D8" s="213"/>
      <c r="E8" s="89"/>
      <c r="F8" s="90">
        <v>5</v>
      </c>
      <c r="G8" s="93" t="s">
        <v>102</v>
      </c>
      <c r="H8" s="128" t="s">
        <v>126</v>
      </c>
      <c r="I8" s="127">
        <v>2</v>
      </c>
      <c r="J8" s="128" t="s">
        <v>0</v>
      </c>
      <c r="K8" s="127">
        <v>4</v>
      </c>
      <c r="L8" s="128" t="s">
        <v>123</v>
      </c>
      <c r="M8" s="143"/>
      <c r="N8" s="128" t="s">
        <v>117</v>
      </c>
      <c r="O8" s="127">
        <v>1</v>
      </c>
      <c r="P8" s="128" t="s">
        <v>0</v>
      </c>
      <c r="Q8" s="127">
        <v>2</v>
      </c>
      <c r="R8" s="142" t="s">
        <v>120</v>
      </c>
      <c r="S8" s="110" t="s">
        <v>104</v>
      </c>
      <c r="T8" s="93">
        <v>6</v>
      </c>
      <c r="V8" s="197" t="s">
        <v>20</v>
      </c>
      <c r="W8" s="197"/>
      <c r="X8" s="197"/>
      <c r="Y8" s="198" t="s">
        <v>117</v>
      </c>
      <c r="Z8" s="198"/>
      <c r="AA8" s="153">
        <v>10</v>
      </c>
    </row>
    <row r="9" spans="1:27" ht="9.9499999999999993" customHeight="1" thickTop="1" thickBot="1" x14ac:dyDescent="0.4">
      <c r="F9" s="102"/>
      <c r="G9" s="103"/>
      <c r="H9" s="146"/>
      <c r="I9" s="133"/>
      <c r="J9" s="134"/>
      <c r="K9" s="133"/>
      <c r="L9" s="146"/>
      <c r="M9" s="134"/>
      <c r="N9" s="146"/>
      <c r="O9" s="133"/>
      <c r="P9" s="134"/>
      <c r="Q9" s="133"/>
      <c r="R9" s="146"/>
      <c r="S9" s="103"/>
      <c r="T9" s="102"/>
      <c r="V9" s="151"/>
      <c r="W9" s="151"/>
      <c r="X9" s="151"/>
      <c r="Y9" s="151"/>
      <c r="Z9" s="151"/>
      <c r="AA9" s="151"/>
    </row>
    <row r="10" spans="1:27" ht="30" customHeight="1" thickTop="1" thickBot="1" x14ac:dyDescent="0.25">
      <c r="B10" s="208" t="s">
        <v>107</v>
      </c>
      <c r="C10" s="209"/>
      <c r="D10" s="210"/>
      <c r="E10" s="89"/>
      <c r="F10" s="107">
        <v>7</v>
      </c>
      <c r="G10" s="93" t="s">
        <v>104</v>
      </c>
      <c r="H10" s="128" t="s">
        <v>126</v>
      </c>
      <c r="I10" s="127">
        <v>2</v>
      </c>
      <c r="J10" s="128" t="s">
        <v>0</v>
      </c>
      <c r="K10" s="127">
        <v>4</v>
      </c>
      <c r="L10" s="128" t="s">
        <v>117</v>
      </c>
      <c r="M10" s="147"/>
      <c r="N10" s="137"/>
      <c r="O10" s="136"/>
      <c r="P10" s="137"/>
      <c r="Q10" s="136"/>
      <c r="R10" s="137"/>
      <c r="S10" s="91"/>
      <c r="T10" s="113"/>
      <c r="V10" s="197" t="s">
        <v>22</v>
      </c>
      <c r="W10" s="197"/>
      <c r="X10" s="197"/>
      <c r="Y10" s="198" t="s">
        <v>126</v>
      </c>
      <c r="Z10" s="198"/>
      <c r="AA10" s="153">
        <v>9</v>
      </c>
    </row>
    <row r="11" spans="1:27" ht="9.9499999999999993" customHeight="1" thickTop="1" thickBot="1" x14ac:dyDescent="0.4">
      <c r="B11" s="109"/>
      <c r="C11" s="109"/>
      <c r="D11" s="109"/>
      <c r="F11" s="102"/>
      <c r="G11" s="103"/>
      <c r="H11" s="148"/>
      <c r="I11" s="133"/>
      <c r="J11" s="134"/>
      <c r="K11" s="133"/>
      <c r="L11" s="148"/>
      <c r="M11" s="139"/>
      <c r="N11" s="149"/>
      <c r="O11" s="138"/>
      <c r="P11" s="139"/>
      <c r="Q11" s="138"/>
      <c r="R11" s="149"/>
      <c r="V11" s="151"/>
      <c r="W11" s="151"/>
      <c r="X11" s="151"/>
      <c r="Y11" s="151"/>
      <c r="Z11" s="151"/>
      <c r="AA11" s="151"/>
    </row>
    <row r="12" spans="1:27" ht="30" customHeight="1" thickTop="1" thickBot="1" x14ac:dyDescent="0.25">
      <c r="B12" s="208" t="s">
        <v>108</v>
      </c>
      <c r="C12" s="209"/>
      <c r="D12" s="210"/>
      <c r="E12" s="66"/>
      <c r="F12" s="107">
        <v>8</v>
      </c>
      <c r="G12" s="93" t="s">
        <v>102</v>
      </c>
      <c r="H12" s="128" t="s">
        <v>123</v>
      </c>
      <c r="I12" s="127">
        <v>2</v>
      </c>
      <c r="J12" s="128" t="s">
        <v>0</v>
      </c>
      <c r="K12" s="127">
        <v>1</v>
      </c>
      <c r="L12" s="142" t="s">
        <v>120</v>
      </c>
      <c r="M12" s="138"/>
      <c r="N12" s="150"/>
      <c r="O12" s="138"/>
      <c r="P12" s="140"/>
      <c r="Q12" s="138"/>
      <c r="R12" s="150"/>
      <c r="V12" s="197" t="s">
        <v>17</v>
      </c>
      <c r="W12" s="197"/>
      <c r="X12" s="197"/>
      <c r="Y12" s="198" t="s">
        <v>122</v>
      </c>
      <c r="Z12" s="198"/>
      <c r="AA12" s="153">
        <v>8</v>
      </c>
    </row>
    <row r="13" spans="1:27" ht="9.9499999999999993" customHeight="1" thickTop="1" thickBot="1" x14ac:dyDescent="0.4">
      <c r="F13" s="102"/>
      <c r="G13" s="103"/>
      <c r="H13" s="146"/>
      <c r="I13" s="135"/>
      <c r="J13" s="134"/>
      <c r="K13" s="135"/>
      <c r="L13" s="146"/>
      <c r="M13" s="150"/>
      <c r="N13" s="150"/>
      <c r="O13" s="141"/>
      <c r="P13" s="139"/>
      <c r="Q13" s="141"/>
      <c r="R13" s="150"/>
      <c r="V13" s="151"/>
      <c r="W13" s="151"/>
      <c r="X13" s="151"/>
      <c r="Y13" s="151"/>
      <c r="Z13" s="151"/>
      <c r="AA13" s="151"/>
    </row>
    <row r="14" spans="1:27" ht="30" customHeight="1" thickTop="1" thickBot="1" x14ac:dyDescent="0.25">
      <c r="B14" s="199" t="s">
        <v>109</v>
      </c>
      <c r="C14" s="200"/>
      <c r="D14" s="201"/>
      <c r="E14" s="89"/>
      <c r="F14" s="90">
        <v>9</v>
      </c>
      <c r="G14" s="93" t="s">
        <v>102</v>
      </c>
      <c r="H14" s="128"/>
      <c r="I14" s="127"/>
      <c r="J14" s="128" t="s">
        <v>0</v>
      </c>
      <c r="K14" s="127"/>
      <c r="L14" s="142"/>
      <c r="M14" s="143"/>
      <c r="N14" s="128"/>
      <c r="O14" s="127"/>
      <c r="P14" s="128" t="s">
        <v>0</v>
      </c>
      <c r="Q14" s="127"/>
      <c r="R14" s="142"/>
      <c r="S14" s="110" t="s">
        <v>103</v>
      </c>
      <c r="T14" s="93">
        <v>11</v>
      </c>
      <c r="V14" s="214" t="s">
        <v>19</v>
      </c>
      <c r="W14" s="215"/>
      <c r="X14" s="216"/>
      <c r="Y14" s="198" t="s">
        <v>128</v>
      </c>
      <c r="Z14" s="198"/>
      <c r="AA14" s="153">
        <v>7</v>
      </c>
    </row>
    <row r="15" spans="1:27" ht="14.1" customHeight="1" thickTop="1" thickBot="1" x14ac:dyDescent="0.45">
      <c r="B15" s="202"/>
      <c r="C15" s="203"/>
      <c r="D15" s="204"/>
      <c r="F15" s="114"/>
      <c r="G15" s="95"/>
      <c r="H15" s="144"/>
      <c r="I15" s="129"/>
      <c r="J15" s="130"/>
      <c r="K15" s="129"/>
      <c r="L15" s="144"/>
      <c r="M15" s="144"/>
      <c r="N15" s="144"/>
      <c r="O15" s="129"/>
      <c r="P15" s="130"/>
      <c r="Q15" s="129"/>
      <c r="R15" s="144"/>
      <c r="S15" s="95"/>
      <c r="T15" s="115"/>
      <c r="V15" s="151"/>
      <c r="W15" s="151"/>
      <c r="X15" s="151"/>
      <c r="Y15" s="152"/>
      <c r="Z15" s="152"/>
      <c r="AA15" s="151"/>
    </row>
    <row r="16" spans="1:27" ht="30" customHeight="1" thickTop="1" thickBot="1" x14ac:dyDescent="0.25">
      <c r="B16" s="205"/>
      <c r="C16" s="206"/>
      <c r="D16" s="207"/>
      <c r="F16" s="98">
        <v>10</v>
      </c>
      <c r="G16" s="99" t="s">
        <v>104</v>
      </c>
      <c r="H16" s="128"/>
      <c r="I16" s="127"/>
      <c r="J16" s="128" t="s">
        <v>0</v>
      </c>
      <c r="K16" s="127"/>
      <c r="L16" s="142"/>
      <c r="M16" s="145"/>
      <c r="N16" s="128"/>
      <c r="O16" s="127"/>
      <c r="P16" s="128" t="s">
        <v>0</v>
      </c>
      <c r="Q16" s="127"/>
      <c r="R16" s="142"/>
      <c r="S16" s="111" t="s">
        <v>105</v>
      </c>
      <c r="T16" s="99">
        <v>12</v>
      </c>
      <c r="V16" s="214" t="s">
        <v>21</v>
      </c>
      <c r="W16" s="215"/>
      <c r="X16" s="216"/>
      <c r="Y16" s="198" t="s">
        <v>132</v>
      </c>
      <c r="Z16" s="198"/>
      <c r="AA16" s="153">
        <v>6</v>
      </c>
    </row>
    <row r="17" spans="2:27" ht="9.9499999999999993" customHeight="1" thickTop="1" thickBot="1" x14ac:dyDescent="0.45">
      <c r="F17" s="100"/>
      <c r="G17" s="101"/>
      <c r="H17" s="132"/>
      <c r="I17" s="131"/>
      <c r="J17" s="132"/>
      <c r="K17" s="131"/>
      <c r="L17" s="132"/>
      <c r="M17" s="132"/>
      <c r="N17" s="132"/>
      <c r="O17" s="131"/>
      <c r="P17" s="132"/>
      <c r="Q17" s="131"/>
      <c r="R17" s="132"/>
      <c r="S17" s="101"/>
      <c r="T17" s="100"/>
      <c r="V17" s="151"/>
      <c r="W17" s="151"/>
      <c r="X17" s="151"/>
      <c r="Y17" s="152"/>
      <c r="Z17" s="152"/>
      <c r="AA17" s="141"/>
    </row>
    <row r="18" spans="2:27" ht="30" customHeight="1" thickTop="1" thickBot="1" x14ac:dyDescent="0.25">
      <c r="B18" s="211" t="s">
        <v>110</v>
      </c>
      <c r="C18" s="212"/>
      <c r="D18" s="213"/>
      <c r="E18" s="89"/>
      <c r="F18" s="107">
        <v>13</v>
      </c>
      <c r="G18" s="93" t="s">
        <v>103</v>
      </c>
      <c r="H18" s="128" t="s">
        <v>127</v>
      </c>
      <c r="I18" s="127">
        <v>5</v>
      </c>
      <c r="J18" s="128" t="s">
        <v>0</v>
      </c>
      <c r="K18" s="127">
        <v>0</v>
      </c>
      <c r="L18" s="128" t="s">
        <v>125</v>
      </c>
      <c r="M18" s="143"/>
      <c r="N18" s="128" t="s">
        <v>124</v>
      </c>
      <c r="O18" s="127">
        <v>3</v>
      </c>
      <c r="P18" s="128" t="s">
        <v>0</v>
      </c>
      <c r="Q18" s="127">
        <v>3</v>
      </c>
      <c r="R18" s="142" t="s">
        <v>121</v>
      </c>
      <c r="S18" s="111" t="s">
        <v>105</v>
      </c>
      <c r="T18" s="108">
        <v>14</v>
      </c>
      <c r="V18" s="214" t="s">
        <v>23</v>
      </c>
      <c r="W18" s="215"/>
      <c r="X18" s="216"/>
      <c r="Y18" s="198" t="s">
        <v>119</v>
      </c>
      <c r="Z18" s="198"/>
      <c r="AA18" s="153">
        <v>5</v>
      </c>
    </row>
    <row r="19" spans="2:27" ht="9.9499999999999993" customHeight="1" thickTop="1" thickBot="1" x14ac:dyDescent="0.4">
      <c r="F19" s="102"/>
      <c r="G19" s="103"/>
      <c r="H19" s="146"/>
      <c r="I19" s="133"/>
      <c r="J19" s="134"/>
      <c r="K19" s="133"/>
      <c r="L19" s="146"/>
      <c r="M19" s="134"/>
      <c r="N19" s="146"/>
      <c r="O19" s="105"/>
      <c r="P19" s="106"/>
      <c r="Q19" s="105"/>
      <c r="R19" s="104"/>
      <c r="S19" s="103"/>
      <c r="T19" s="102"/>
      <c r="V19" s="151"/>
      <c r="W19" s="151"/>
      <c r="X19" s="151"/>
      <c r="Y19" s="151"/>
      <c r="Z19" s="151"/>
      <c r="AA19" s="151"/>
    </row>
    <row r="20" spans="2:27" ht="30" customHeight="1" thickTop="1" thickBot="1" x14ac:dyDescent="0.25">
      <c r="B20" s="208" t="s">
        <v>111</v>
      </c>
      <c r="C20" s="209"/>
      <c r="D20" s="210"/>
      <c r="E20" s="89"/>
      <c r="F20" s="107">
        <v>15</v>
      </c>
      <c r="G20" s="93" t="s">
        <v>105</v>
      </c>
      <c r="H20" s="142" t="s">
        <v>121</v>
      </c>
      <c r="I20" s="127">
        <v>2</v>
      </c>
      <c r="J20" s="128" t="s">
        <v>0</v>
      </c>
      <c r="K20" s="127">
        <v>3</v>
      </c>
      <c r="L20" s="128" t="s">
        <v>125</v>
      </c>
      <c r="M20" s="147"/>
      <c r="N20" s="137"/>
      <c r="O20" s="112"/>
      <c r="P20" s="92"/>
      <c r="Q20" s="112"/>
      <c r="R20" s="92"/>
      <c r="S20" s="91"/>
      <c r="T20" s="113"/>
      <c r="V20" s="197" t="s">
        <v>112</v>
      </c>
      <c r="W20" s="197"/>
      <c r="X20" s="197"/>
      <c r="Y20" s="198" t="s">
        <v>127</v>
      </c>
      <c r="Z20" s="198"/>
      <c r="AA20" s="153">
        <v>4</v>
      </c>
    </row>
    <row r="21" spans="2:27" ht="9.9499999999999993" customHeight="1" thickTop="1" thickBot="1" x14ac:dyDescent="0.4">
      <c r="B21" s="109"/>
      <c r="C21" s="109"/>
      <c r="D21" s="109"/>
      <c r="F21" s="102"/>
      <c r="G21" s="103"/>
      <c r="H21" s="148"/>
      <c r="I21" s="133"/>
      <c r="J21" s="134"/>
      <c r="K21" s="133"/>
      <c r="L21" s="148"/>
      <c r="M21" s="139"/>
      <c r="N21" s="149"/>
      <c r="O21" s="85"/>
      <c r="P21" s="84"/>
      <c r="Q21" s="85"/>
      <c r="R21" s="86"/>
      <c r="V21" s="151"/>
      <c r="W21" s="151"/>
      <c r="X21" s="151"/>
      <c r="Y21" s="151"/>
      <c r="Z21" s="151"/>
      <c r="AA21" s="151"/>
    </row>
    <row r="22" spans="2:27" ht="30" customHeight="1" thickTop="1" thickBot="1" x14ac:dyDescent="0.25">
      <c r="B22" s="208" t="s">
        <v>113</v>
      </c>
      <c r="C22" s="209"/>
      <c r="D22" s="210"/>
      <c r="E22" s="66"/>
      <c r="F22" s="107">
        <v>16</v>
      </c>
      <c r="G22" s="108" t="s">
        <v>103</v>
      </c>
      <c r="H22" s="128" t="s">
        <v>127</v>
      </c>
      <c r="I22" s="127">
        <v>2</v>
      </c>
      <c r="J22" s="128" t="s">
        <v>0</v>
      </c>
      <c r="K22" s="127">
        <v>1</v>
      </c>
      <c r="L22" s="128" t="s">
        <v>124</v>
      </c>
      <c r="M22" s="138"/>
      <c r="N22" s="150"/>
      <c r="O22" s="85"/>
      <c r="P22" s="66"/>
      <c r="Q22" s="85"/>
      <c r="R22" s="83"/>
      <c r="V22" s="197" t="s">
        <v>114</v>
      </c>
      <c r="W22" s="197"/>
      <c r="X22" s="197"/>
      <c r="Y22" s="198" t="s">
        <v>124</v>
      </c>
      <c r="Z22" s="198"/>
      <c r="AA22" s="153">
        <v>3</v>
      </c>
    </row>
    <row r="23" spans="2:27" ht="9.9499999999999993" customHeight="1" thickTop="1" thickBot="1" x14ac:dyDescent="0.4">
      <c r="V23" s="151"/>
      <c r="W23" s="151"/>
      <c r="X23" s="151"/>
      <c r="Y23" s="151"/>
      <c r="Z23" s="151"/>
      <c r="AA23" s="151"/>
    </row>
    <row r="24" spans="2:27" ht="30" customHeight="1" thickBot="1" x14ac:dyDescent="0.4">
      <c r="V24" s="197" t="s">
        <v>115</v>
      </c>
      <c r="W24" s="197"/>
      <c r="X24" s="197"/>
      <c r="Y24" s="198" t="s">
        <v>125</v>
      </c>
      <c r="Z24" s="198"/>
      <c r="AA24" s="153">
        <v>2</v>
      </c>
    </row>
    <row r="25" spans="2:27" ht="9.9499999999999993" customHeight="1" thickBot="1" x14ac:dyDescent="0.4">
      <c r="V25" s="151"/>
      <c r="W25" s="151"/>
      <c r="X25" s="151"/>
      <c r="Y25" s="151"/>
      <c r="Z25" s="151"/>
      <c r="AA25" s="151"/>
    </row>
    <row r="26" spans="2:27" ht="30" customHeight="1" thickBot="1" x14ac:dyDescent="0.4">
      <c r="V26" s="197" t="s">
        <v>116</v>
      </c>
      <c r="W26" s="197"/>
      <c r="X26" s="197"/>
      <c r="Y26" s="198" t="s">
        <v>121</v>
      </c>
      <c r="Z26" s="198"/>
      <c r="AA26" s="153">
        <v>1</v>
      </c>
    </row>
    <row r="27" spans="2:27" ht="14.1" customHeight="1" x14ac:dyDescent="0.35">
      <c r="Y27" s="97"/>
      <c r="Z27" s="97"/>
    </row>
  </sheetData>
  <sheetProtection algorithmName="SHA-512" hashValue="OsOVXev6J3SRrD1h34MqSo5j/5XzD+EleOq2l+hOq98tYGNgz8WEDnsMHXjYloIqRSggZETXCbD+WQmt+ygZcw==" saltValue="cXSy1/p9NwxJtVI6pekAPg==" spinCount="100000" sheet="1" objects="1" scenarios="1"/>
  <mergeCells count="34">
    <mergeCell ref="B12:D12"/>
    <mergeCell ref="Y12:Z12"/>
    <mergeCell ref="V14:X14"/>
    <mergeCell ref="Y14:Z14"/>
    <mergeCell ref="V16:X16"/>
    <mergeCell ref="Y16:Z16"/>
    <mergeCell ref="V12:X12"/>
    <mergeCell ref="V10:X10"/>
    <mergeCell ref="Y10:Z10"/>
    <mergeCell ref="A1:R2"/>
    <mergeCell ref="S1:X2"/>
    <mergeCell ref="V4:X4"/>
    <mergeCell ref="B4:D6"/>
    <mergeCell ref="B8:D8"/>
    <mergeCell ref="B10:D10"/>
    <mergeCell ref="Y4:Z4"/>
    <mergeCell ref="V6:X6"/>
    <mergeCell ref="Y6:Z6"/>
    <mergeCell ref="V8:X8"/>
    <mergeCell ref="Y8:Z8"/>
    <mergeCell ref="V24:X24"/>
    <mergeCell ref="Y24:Z24"/>
    <mergeCell ref="V26:X26"/>
    <mergeCell ref="Y26:Z26"/>
    <mergeCell ref="B14:D16"/>
    <mergeCell ref="V20:X20"/>
    <mergeCell ref="Y20:Z20"/>
    <mergeCell ref="B22:D22"/>
    <mergeCell ref="V22:X22"/>
    <mergeCell ref="Y22:Z22"/>
    <mergeCell ref="B18:D18"/>
    <mergeCell ref="V18:X18"/>
    <mergeCell ref="Y18:Z18"/>
    <mergeCell ref="B20:D2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C20"/>
  <sheetViews>
    <sheetView zoomScale="85" zoomScaleNormal="85" workbookViewId="0">
      <selection activeCell="E11" sqref="E11"/>
    </sheetView>
  </sheetViews>
  <sheetFormatPr defaultRowHeight="20.25" x14ac:dyDescent="0.3"/>
  <cols>
    <col min="1" max="1" width="16.7109375" style="1" customWidth="1"/>
    <col min="2" max="2" width="9.140625" style="14"/>
    <col min="3" max="3" width="30.85546875" style="120" bestFit="1" customWidth="1"/>
  </cols>
  <sheetData>
    <row r="1" spans="1:2" x14ac:dyDescent="0.3">
      <c r="A1" s="11" t="s">
        <v>117</v>
      </c>
    </row>
    <row r="2" spans="1:2" x14ac:dyDescent="0.3">
      <c r="A2" s="12" t="s">
        <v>118</v>
      </c>
    </row>
    <row r="3" spans="1:2" x14ac:dyDescent="0.3">
      <c r="A3" s="12" t="s">
        <v>119</v>
      </c>
    </row>
    <row r="4" spans="1:2" x14ac:dyDescent="0.3">
      <c r="A4" s="12" t="s">
        <v>128</v>
      </c>
    </row>
    <row r="5" spans="1:2" x14ac:dyDescent="0.3">
      <c r="A5" s="12" t="s">
        <v>127</v>
      </c>
    </row>
    <row r="6" spans="1:2" x14ac:dyDescent="0.3">
      <c r="A6" s="12" t="s">
        <v>125</v>
      </c>
    </row>
    <row r="7" spans="1:2" x14ac:dyDescent="0.3">
      <c r="A7" s="12" t="s">
        <v>129</v>
      </c>
    </row>
    <row r="8" spans="1:2" x14ac:dyDescent="0.3">
      <c r="A8" s="12" t="s">
        <v>122</v>
      </c>
    </row>
    <row r="9" spans="1:2" x14ac:dyDescent="0.3">
      <c r="A9" s="12" t="s">
        <v>133</v>
      </c>
    </row>
    <row r="10" spans="1:2" ht="21" thickBot="1" x14ac:dyDescent="0.35">
      <c r="A10" s="13" t="s">
        <v>133</v>
      </c>
    </row>
    <row r="11" spans="1:2" x14ac:dyDescent="0.3">
      <c r="A11" s="11" t="s">
        <v>124</v>
      </c>
      <c r="B11" s="14">
        <v>9</v>
      </c>
    </row>
    <row r="12" spans="1:2" x14ac:dyDescent="0.3">
      <c r="A12" s="12" t="s">
        <v>132</v>
      </c>
      <c r="B12" s="14">
        <v>10</v>
      </c>
    </row>
    <row r="13" spans="1:2" x14ac:dyDescent="0.3">
      <c r="A13" s="12" t="s">
        <v>120</v>
      </c>
      <c r="B13" s="14">
        <v>11</v>
      </c>
    </row>
    <row r="14" spans="1:2" x14ac:dyDescent="0.3">
      <c r="A14" s="12" t="s">
        <v>131</v>
      </c>
      <c r="B14" s="14">
        <v>12</v>
      </c>
    </row>
    <row r="15" spans="1:2" x14ac:dyDescent="0.3">
      <c r="A15" s="12" t="s">
        <v>133</v>
      </c>
    </row>
    <row r="16" spans="1:2" x14ac:dyDescent="0.3">
      <c r="A16" s="12" t="s">
        <v>121</v>
      </c>
      <c r="B16" s="14">
        <v>13</v>
      </c>
    </row>
    <row r="17" spans="1:2" x14ac:dyDescent="0.3">
      <c r="A17" s="12" t="s">
        <v>123</v>
      </c>
      <c r="B17" s="14">
        <v>14</v>
      </c>
    </row>
    <row r="18" spans="1:2" x14ac:dyDescent="0.3">
      <c r="A18" s="12" t="s">
        <v>126</v>
      </c>
      <c r="B18" s="14">
        <v>15</v>
      </c>
    </row>
    <row r="19" spans="1:2" x14ac:dyDescent="0.3">
      <c r="A19" s="12" t="s">
        <v>133</v>
      </c>
    </row>
    <row r="20" spans="1:2" ht="21" thickBot="1" x14ac:dyDescent="0.35">
      <c r="A20" s="13" t="s">
        <v>133</v>
      </c>
    </row>
  </sheetData>
  <sheetProtection algorithmName="SHA-512" hashValue="u2Seii3uRW1hN0PthqIjlh/sgQ/B50hoefyZA13vpA2/doZvLgmhmvbRmo12yi5IBzKEN6Jy4eAFZQv1cVBbPQ==" saltValue="uqRg0ToEmv7o9lhHO4UjCg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2022-02-20T23:21:16Z</dcterms:modified>
</cp:coreProperties>
</file>